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rn-pdc\shared\NABIDKOVE ODDELENI\AKTUÁLNĚ NA ROZESLÁNÍ od 1.7.2025\LINEAR+ a POLAR\"/>
    </mc:Choice>
  </mc:AlternateContent>
  <xr:revisionPtr revIDLastSave="0" documentId="13_ncr:1_{80CE13DF-D3D7-4694-B8F9-9FE12571C1B2}" xr6:coauthVersionLast="47" xr6:coauthVersionMax="47" xr10:uidLastSave="{00000000-0000-0000-0000-000000000000}"/>
  <bookViews>
    <workbookView xWindow="-120" yWindow="-120" windowWidth="29040" windowHeight="15840" tabRatio="626" xr2:uid="{00000000-000D-0000-FFFF-FFFF00000000}"/>
  </bookViews>
  <sheets>
    <sheet name="LINEAR+ SZ" sheetId="15" r:id="rId1"/>
    <sheet name="LINEAR+ MZ" sheetId="24" r:id="rId2"/>
    <sheet name="LINEAR+ ŽZ" sheetId="19" r:id="rId3"/>
    <sheet name="POLAR SZ" sheetId="20" r:id="rId4"/>
    <sheet name="POLAR ŽZ" sheetId="21" r:id="rId5"/>
    <sheet name="zatížení žlabů LINEAR+" sheetId="22" r:id="rId6"/>
    <sheet name="zatížení žebříků POLAR" sheetId="23" r:id="rId7"/>
    <sheet name="Cena přepravy do ČR" sheetId="26" r:id="rId8"/>
  </sheets>
  <definedNames>
    <definedName name="_xlnm.Print_Area" localSheetId="1">'LINEAR+ MZ'!$C:$J</definedName>
    <definedName name="_xlnm.Print_Area" localSheetId="0">'LINEAR+ SZ'!$C:$J</definedName>
    <definedName name="_xlnm.Print_Area" localSheetId="2">'LINEAR+ ŽZ'!$C:$J</definedName>
    <definedName name="_xlnm.Print_Area" localSheetId="3">'POLAR SZ'!$C:$J</definedName>
    <definedName name="_xlnm.Print_Area" localSheetId="4">'POLAR ŽZ'!$C:$J</definedName>
    <definedName name="_xlnm.Print_Area">#REF!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4" i="15" l="1"/>
  <c r="H143" i="24"/>
  <c r="H283" i="19"/>
  <c r="H107" i="20"/>
  <c r="H121" i="21"/>
  <c r="L62" i="19" l="1"/>
  <c r="J62" i="19"/>
  <c r="G62" i="19" s="1"/>
  <c r="H62" i="19" s="1"/>
  <c r="L61" i="19"/>
  <c r="J61" i="19"/>
  <c r="G61" i="19" s="1"/>
  <c r="H61" i="19" s="1"/>
  <c r="L60" i="19"/>
  <c r="J60" i="19"/>
  <c r="G60" i="19" s="1"/>
  <c r="H60" i="19" s="1"/>
  <c r="L59" i="19"/>
  <c r="J59" i="19"/>
  <c r="G59" i="19" s="1"/>
  <c r="H59" i="19" s="1"/>
  <c r="L53" i="19"/>
  <c r="J53" i="19"/>
  <c r="G53" i="19" s="1"/>
  <c r="H53" i="19" s="1"/>
  <c r="L52" i="19"/>
  <c r="J52" i="19"/>
  <c r="G52" i="19" s="1"/>
  <c r="H52" i="19" s="1"/>
  <c r="L51" i="19"/>
  <c r="J51" i="19"/>
  <c r="G51" i="19" s="1"/>
  <c r="H51" i="19" s="1"/>
  <c r="L50" i="19"/>
  <c r="J50" i="19"/>
  <c r="G50" i="19" s="1"/>
  <c r="H50" i="19" s="1"/>
  <c r="L41" i="19"/>
  <c r="J41" i="19"/>
  <c r="G41" i="19" s="1"/>
  <c r="H41" i="19" s="1"/>
  <c r="L40" i="19"/>
  <c r="J40" i="19"/>
  <c r="G40" i="19" s="1"/>
  <c r="H40" i="19" s="1"/>
  <c r="L39" i="19"/>
  <c r="J39" i="19"/>
  <c r="G39" i="19" s="1"/>
  <c r="H39" i="19" s="1"/>
  <c r="L38" i="19"/>
  <c r="J38" i="19"/>
  <c r="G38" i="19" s="1"/>
  <c r="H38" i="19" s="1"/>
  <c r="L32" i="19"/>
  <c r="J32" i="19"/>
  <c r="G32" i="19" s="1"/>
  <c r="H32" i="19" s="1"/>
  <c r="L31" i="19"/>
  <c r="J31" i="19"/>
  <c r="G31" i="19" s="1"/>
  <c r="H31" i="19" s="1"/>
  <c r="L30" i="19"/>
  <c r="J30" i="19"/>
  <c r="G30" i="19" s="1"/>
  <c r="H30" i="19" s="1"/>
  <c r="L29" i="19"/>
  <c r="J29" i="19"/>
  <c r="G29" i="19" s="1"/>
  <c r="H29" i="19" s="1"/>
  <c r="L48" i="24"/>
  <c r="J48" i="24"/>
  <c r="G48" i="24" s="1"/>
  <c r="H48" i="24" s="1"/>
  <c r="L47" i="24"/>
  <c r="J47" i="24"/>
  <c r="G47" i="24" s="1"/>
  <c r="H47" i="24" s="1"/>
  <c r="L43" i="24"/>
  <c r="J43" i="24"/>
  <c r="G43" i="24" s="1"/>
  <c r="H43" i="24" s="1"/>
  <c r="L42" i="24"/>
  <c r="J42" i="24"/>
  <c r="G42" i="24" s="1"/>
  <c r="H42" i="24" s="1"/>
  <c r="L34" i="24"/>
  <c r="J34" i="24"/>
  <c r="G34" i="24" s="1"/>
  <c r="H34" i="24" s="1"/>
  <c r="L33" i="24"/>
  <c r="J33" i="24"/>
  <c r="G33" i="24" s="1"/>
  <c r="H33" i="24" s="1"/>
  <c r="L29" i="24"/>
  <c r="J29" i="24"/>
  <c r="G29" i="24" s="1"/>
  <c r="H29" i="24" s="1"/>
  <c r="L28" i="24"/>
  <c r="J28" i="24"/>
  <c r="G28" i="24" s="1"/>
  <c r="H28" i="24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 s="1"/>
  <c r="H70" i="15" s="1"/>
  <c r="L69" i="15"/>
  <c r="J69" i="15"/>
  <c r="G69" i="15" s="1"/>
  <c r="H69" i="15" s="1"/>
  <c r="L68" i="15"/>
  <c r="J68" i="15"/>
  <c r="G68" i="15" s="1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 s="1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4" i="15"/>
  <c r="J54" i="15"/>
  <c r="G54" i="15" s="1"/>
  <c r="H54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 s="1"/>
  <c r="H40" i="15" s="1"/>
  <c r="L39" i="15"/>
  <c r="J39" i="15"/>
  <c r="G39" i="15" s="1"/>
  <c r="H39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 s="1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8" i="15"/>
  <c r="J28" i="15"/>
  <c r="G28" i="15" s="1"/>
  <c r="H28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L23" i="15"/>
  <c r="J23" i="15"/>
  <c r="G23" i="15" s="1"/>
  <c r="H23" i="15" s="1"/>
  <c r="L129" i="24" l="1"/>
  <c r="J129" i="24"/>
  <c r="G129" i="24" s="1"/>
  <c r="H129" i="24" s="1"/>
  <c r="L128" i="24"/>
  <c r="J128" i="24"/>
  <c r="G128" i="24" s="1"/>
  <c r="H128" i="24" s="1"/>
  <c r="L127" i="24"/>
  <c r="J127" i="24"/>
  <c r="G127" i="24" s="1"/>
  <c r="H127" i="24" s="1"/>
  <c r="L69" i="24"/>
  <c r="J69" i="24"/>
  <c r="G69" i="24" s="1"/>
  <c r="H69" i="24" s="1"/>
  <c r="L68" i="24"/>
  <c r="J68" i="24"/>
  <c r="G68" i="24" s="1"/>
  <c r="H68" i="24" s="1"/>
  <c r="L119" i="21"/>
  <c r="J119" i="21"/>
  <c r="G119" i="21" s="1"/>
  <c r="H119" i="21" s="1"/>
  <c r="L118" i="21"/>
  <c r="J118" i="21"/>
  <c r="G118" i="21" s="1"/>
  <c r="H118" i="21" s="1"/>
  <c r="L117" i="21"/>
  <c r="J117" i="21"/>
  <c r="G117" i="21" s="1"/>
  <c r="H117" i="21" s="1"/>
  <c r="L116" i="21"/>
  <c r="J116" i="21"/>
  <c r="G116" i="21" s="1"/>
  <c r="H116" i="21" s="1"/>
  <c r="L115" i="21"/>
  <c r="J115" i="21"/>
  <c r="G115" i="21" s="1"/>
  <c r="H115" i="21" s="1"/>
  <c r="L114" i="21"/>
  <c r="J114" i="21"/>
  <c r="G114" i="21" s="1"/>
  <c r="H114" i="21" s="1"/>
  <c r="L113" i="21"/>
  <c r="J113" i="21"/>
  <c r="G113" i="21" s="1"/>
  <c r="H113" i="21" s="1"/>
  <c r="L112" i="21"/>
  <c r="J112" i="21"/>
  <c r="G112" i="21" s="1"/>
  <c r="H112" i="21" s="1"/>
  <c r="L109" i="21"/>
  <c r="J109" i="21"/>
  <c r="G109" i="21" s="1"/>
  <c r="H109" i="21" s="1"/>
  <c r="L108" i="21"/>
  <c r="J108" i="21"/>
  <c r="G108" i="21" s="1"/>
  <c r="H108" i="21" s="1"/>
  <c r="L107" i="21"/>
  <c r="J107" i="21"/>
  <c r="G107" i="21" s="1"/>
  <c r="H107" i="21" s="1"/>
  <c r="L106" i="21"/>
  <c r="J106" i="21"/>
  <c r="G106" i="21" s="1"/>
  <c r="H106" i="21" s="1"/>
  <c r="L105" i="21"/>
  <c r="J105" i="21"/>
  <c r="G105" i="21" s="1"/>
  <c r="H105" i="21" s="1"/>
  <c r="L103" i="21"/>
  <c r="J103" i="21"/>
  <c r="G103" i="21" s="1"/>
  <c r="H103" i="21" s="1"/>
  <c r="L102" i="21"/>
  <c r="J102" i="21"/>
  <c r="G102" i="21" s="1"/>
  <c r="H102" i="21" s="1"/>
  <c r="L101" i="21"/>
  <c r="J101" i="21"/>
  <c r="G101" i="21" s="1"/>
  <c r="H101" i="21" s="1"/>
  <c r="L100" i="21"/>
  <c r="J100" i="21"/>
  <c r="G100" i="21" s="1"/>
  <c r="H100" i="21" s="1"/>
  <c r="L99" i="21"/>
  <c r="J99" i="21"/>
  <c r="G99" i="21" s="1"/>
  <c r="H99" i="21" s="1"/>
  <c r="L96" i="21"/>
  <c r="J96" i="21"/>
  <c r="G96" i="21" s="1"/>
  <c r="H96" i="21" s="1"/>
  <c r="L95" i="21"/>
  <c r="J95" i="21"/>
  <c r="G95" i="21" s="1"/>
  <c r="H95" i="21" s="1"/>
  <c r="L94" i="21"/>
  <c r="J94" i="21"/>
  <c r="G94" i="21" s="1"/>
  <c r="H94" i="21" s="1"/>
  <c r="L93" i="21"/>
  <c r="J93" i="21"/>
  <c r="G93" i="21" s="1"/>
  <c r="H93" i="21" s="1"/>
  <c r="L92" i="21"/>
  <c r="J92" i="21"/>
  <c r="G92" i="21" s="1"/>
  <c r="H92" i="21" s="1"/>
  <c r="L90" i="21"/>
  <c r="J90" i="21"/>
  <c r="G90" i="21" s="1"/>
  <c r="H90" i="21" s="1"/>
  <c r="L89" i="21"/>
  <c r="J89" i="21"/>
  <c r="G89" i="21" s="1"/>
  <c r="H89" i="21" s="1"/>
  <c r="L88" i="21"/>
  <c r="J88" i="21"/>
  <c r="G88" i="21" s="1"/>
  <c r="H88" i="21" s="1"/>
  <c r="L87" i="21"/>
  <c r="J87" i="21"/>
  <c r="G87" i="21" s="1"/>
  <c r="H87" i="21" s="1"/>
  <c r="L86" i="21"/>
  <c r="J86" i="21"/>
  <c r="G86" i="21" s="1"/>
  <c r="H86" i="21" s="1"/>
  <c r="L83" i="21"/>
  <c r="J83" i="21"/>
  <c r="G83" i="21" s="1"/>
  <c r="H83" i="21" s="1"/>
  <c r="L82" i="21"/>
  <c r="J82" i="21"/>
  <c r="G82" i="21" s="1"/>
  <c r="H82" i="21" s="1"/>
  <c r="L81" i="21"/>
  <c r="J81" i="21"/>
  <c r="G81" i="21" s="1"/>
  <c r="H81" i="21" s="1"/>
  <c r="L80" i="21"/>
  <c r="J80" i="21"/>
  <c r="G80" i="21" s="1"/>
  <c r="H80" i="21" s="1"/>
  <c r="L79" i="21"/>
  <c r="J79" i="21"/>
  <c r="G79" i="21" s="1"/>
  <c r="H79" i="21" s="1"/>
  <c r="L77" i="21"/>
  <c r="J77" i="21"/>
  <c r="G77" i="21" s="1"/>
  <c r="H77" i="21" s="1"/>
  <c r="L76" i="21"/>
  <c r="J76" i="21"/>
  <c r="G76" i="21" s="1"/>
  <c r="H76" i="21" s="1"/>
  <c r="L75" i="21"/>
  <c r="J75" i="21"/>
  <c r="G75" i="21" s="1"/>
  <c r="H75" i="21" s="1"/>
  <c r="L74" i="21"/>
  <c r="J74" i="21"/>
  <c r="G74" i="21" s="1"/>
  <c r="H74" i="21" s="1"/>
  <c r="L73" i="21"/>
  <c r="J73" i="21"/>
  <c r="G73" i="21" s="1"/>
  <c r="H73" i="21" s="1"/>
  <c r="L70" i="21"/>
  <c r="J70" i="21"/>
  <c r="G70" i="21" s="1"/>
  <c r="H70" i="21" s="1"/>
  <c r="L69" i="21"/>
  <c r="J69" i="21"/>
  <c r="G69" i="21" s="1"/>
  <c r="H69" i="21" s="1"/>
  <c r="L68" i="21"/>
  <c r="J68" i="21"/>
  <c r="G68" i="21" s="1"/>
  <c r="H68" i="21" s="1"/>
  <c r="L67" i="21"/>
  <c r="J67" i="21"/>
  <c r="G67" i="21" s="1"/>
  <c r="H67" i="21" s="1"/>
  <c r="L66" i="21"/>
  <c r="J66" i="21"/>
  <c r="G66" i="21" s="1"/>
  <c r="H66" i="21" s="1"/>
  <c r="L64" i="21"/>
  <c r="J64" i="21"/>
  <c r="G64" i="21" s="1"/>
  <c r="H64" i="21" s="1"/>
  <c r="L63" i="21"/>
  <c r="J63" i="21"/>
  <c r="G63" i="21" s="1"/>
  <c r="H63" i="21" s="1"/>
  <c r="L62" i="21"/>
  <c r="J62" i="21"/>
  <c r="G62" i="21" s="1"/>
  <c r="H62" i="21" s="1"/>
  <c r="L61" i="21"/>
  <c r="J61" i="21"/>
  <c r="G61" i="21" s="1"/>
  <c r="H61" i="21" s="1"/>
  <c r="L60" i="21"/>
  <c r="J60" i="21"/>
  <c r="G60" i="21" s="1"/>
  <c r="H60" i="21" s="1"/>
  <c r="L57" i="21"/>
  <c r="J57" i="21"/>
  <c r="G57" i="21" s="1"/>
  <c r="H57" i="21" s="1"/>
  <c r="L56" i="21"/>
  <c r="J56" i="21"/>
  <c r="G56" i="21" s="1"/>
  <c r="H56" i="21" s="1"/>
  <c r="L55" i="21"/>
  <c r="J55" i="21"/>
  <c r="G55" i="21" s="1"/>
  <c r="H55" i="21" s="1"/>
  <c r="L54" i="21"/>
  <c r="J54" i="21"/>
  <c r="G54" i="21" s="1"/>
  <c r="H54" i="21" s="1"/>
  <c r="L53" i="21"/>
  <c r="J53" i="21"/>
  <c r="G53" i="21" s="1"/>
  <c r="H53" i="21" s="1"/>
  <c r="L52" i="21"/>
  <c r="J52" i="21"/>
  <c r="G52" i="21" s="1"/>
  <c r="H52" i="21" s="1"/>
  <c r="L51" i="21"/>
  <c r="J51" i="21"/>
  <c r="G51" i="21" s="1"/>
  <c r="H51" i="21" s="1"/>
  <c r="L50" i="21"/>
  <c r="J50" i="21"/>
  <c r="G50" i="21" s="1"/>
  <c r="H50" i="21" s="1"/>
  <c r="L49" i="21"/>
  <c r="J49" i="21"/>
  <c r="G49" i="21" s="1"/>
  <c r="H49" i="21" s="1"/>
  <c r="L48" i="21"/>
  <c r="J48" i="21"/>
  <c r="G48" i="21" s="1"/>
  <c r="H48" i="21" s="1"/>
  <c r="L47" i="21"/>
  <c r="J47" i="21"/>
  <c r="G47" i="21" s="1"/>
  <c r="H47" i="21" s="1"/>
  <c r="L44" i="21"/>
  <c r="J44" i="21"/>
  <c r="G44" i="21" s="1"/>
  <c r="H44" i="21" s="1"/>
  <c r="L43" i="21"/>
  <c r="J43" i="21"/>
  <c r="G43" i="21" s="1"/>
  <c r="H43" i="21" s="1"/>
  <c r="L40" i="21"/>
  <c r="J40" i="21"/>
  <c r="G40" i="21" s="1"/>
  <c r="H40" i="21" s="1"/>
  <c r="L39" i="21"/>
  <c r="J39" i="21"/>
  <c r="G39" i="21" s="1"/>
  <c r="H39" i="21" s="1"/>
  <c r="L38" i="21"/>
  <c r="J38" i="21"/>
  <c r="G38" i="21" s="1"/>
  <c r="H38" i="21" s="1"/>
  <c r="L37" i="21"/>
  <c r="J37" i="21"/>
  <c r="G37" i="21" s="1"/>
  <c r="H37" i="21" s="1"/>
  <c r="L36" i="21"/>
  <c r="J36" i="21"/>
  <c r="G36" i="21" s="1"/>
  <c r="H36" i="21" s="1"/>
  <c r="L33" i="21"/>
  <c r="J33" i="21"/>
  <c r="G33" i="21" s="1"/>
  <c r="H33" i="21" s="1"/>
  <c r="L32" i="21"/>
  <c r="J32" i="21"/>
  <c r="G32" i="21" s="1"/>
  <c r="H32" i="21" s="1"/>
  <c r="L31" i="21"/>
  <c r="J31" i="21"/>
  <c r="G31" i="21" s="1"/>
  <c r="H31" i="21" s="1"/>
  <c r="L30" i="21"/>
  <c r="J30" i="21"/>
  <c r="G30" i="21" s="1"/>
  <c r="H30" i="21" s="1"/>
  <c r="L29" i="21"/>
  <c r="J29" i="21"/>
  <c r="G29" i="21" s="1"/>
  <c r="H29" i="21" s="1"/>
  <c r="L27" i="21"/>
  <c r="J27" i="21"/>
  <c r="G27" i="21" s="1"/>
  <c r="H27" i="21" s="1"/>
  <c r="L26" i="21"/>
  <c r="J26" i="21"/>
  <c r="G26" i="21" s="1"/>
  <c r="H26" i="21" s="1"/>
  <c r="L25" i="21"/>
  <c r="J25" i="21"/>
  <c r="G25" i="21" s="1"/>
  <c r="H25" i="21" s="1"/>
  <c r="L24" i="21"/>
  <c r="J24" i="21"/>
  <c r="G24" i="21" s="1"/>
  <c r="H24" i="21" s="1"/>
  <c r="L23" i="21"/>
  <c r="J23" i="21"/>
  <c r="G23" i="21" s="1"/>
  <c r="H23" i="21" s="1"/>
  <c r="L104" i="20"/>
  <c r="J104" i="20"/>
  <c r="G104" i="20" s="1"/>
  <c r="H104" i="20" s="1"/>
  <c r="L105" i="20"/>
  <c r="J105" i="20"/>
  <c r="G105" i="20" s="1"/>
  <c r="H105" i="20" s="1"/>
  <c r="L103" i="20"/>
  <c r="J103" i="20"/>
  <c r="G103" i="20" s="1"/>
  <c r="H103" i="20" s="1"/>
  <c r="L102" i="20"/>
  <c r="J102" i="20"/>
  <c r="G102" i="20" s="1"/>
  <c r="H102" i="20" s="1"/>
  <c r="L101" i="20"/>
  <c r="J101" i="20"/>
  <c r="G101" i="20" s="1"/>
  <c r="H101" i="20" s="1"/>
  <c r="L100" i="20"/>
  <c r="J100" i="20"/>
  <c r="G100" i="20" s="1"/>
  <c r="H100" i="20" s="1"/>
  <c r="L99" i="20"/>
  <c r="J99" i="20"/>
  <c r="G99" i="20" s="1"/>
  <c r="H99" i="20" s="1"/>
  <c r="L98" i="20"/>
  <c r="J98" i="20"/>
  <c r="G98" i="20" s="1"/>
  <c r="H98" i="20" s="1"/>
  <c r="L95" i="20"/>
  <c r="J95" i="20"/>
  <c r="G95" i="20" s="1"/>
  <c r="H95" i="20" s="1"/>
  <c r="L94" i="20"/>
  <c r="J94" i="20"/>
  <c r="G94" i="20" s="1"/>
  <c r="H94" i="20" s="1"/>
  <c r="L93" i="20"/>
  <c r="J93" i="20"/>
  <c r="G93" i="20" s="1"/>
  <c r="H93" i="20" s="1"/>
  <c r="L92" i="20"/>
  <c r="J92" i="20"/>
  <c r="G92" i="20" s="1"/>
  <c r="H92" i="20" s="1"/>
  <c r="L91" i="20"/>
  <c r="J91" i="20"/>
  <c r="G91" i="20" s="1"/>
  <c r="H91" i="20" s="1"/>
  <c r="L89" i="20"/>
  <c r="J89" i="20"/>
  <c r="G89" i="20" s="1"/>
  <c r="H89" i="20" s="1"/>
  <c r="L88" i="20"/>
  <c r="J88" i="20"/>
  <c r="G88" i="20" s="1"/>
  <c r="H88" i="20" s="1"/>
  <c r="L87" i="20"/>
  <c r="J87" i="20"/>
  <c r="G87" i="20" s="1"/>
  <c r="H87" i="20" s="1"/>
  <c r="L86" i="20"/>
  <c r="J86" i="20"/>
  <c r="G86" i="20" s="1"/>
  <c r="H86" i="20" s="1"/>
  <c r="L85" i="20"/>
  <c r="J85" i="20"/>
  <c r="G85" i="20" s="1"/>
  <c r="H85" i="20" s="1"/>
  <c r="L82" i="20"/>
  <c r="J82" i="20"/>
  <c r="G82" i="20" s="1"/>
  <c r="H82" i="20" s="1"/>
  <c r="L81" i="20"/>
  <c r="J81" i="20"/>
  <c r="G81" i="20" s="1"/>
  <c r="H81" i="20" s="1"/>
  <c r="L80" i="20"/>
  <c r="J80" i="20"/>
  <c r="G80" i="20" s="1"/>
  <c r="H80" i="20" s="1"/>
  <c r="L79" i="20"/>
  <c r="J79" i="20"/>
  <c r="G79" i="20" s="1"/>
  <c r="H79" i="20" s="1"/>
  <c r="L78" i="20"/>
  <c r="J78" i="20"/>
  <c r="G78" i="20" s="1"/>
  <c r="H78" i="20" s="1"/>
  <c r="L76" i="20"/>
  <c r="J76" i="20"/>
  <c r="G76" i="20" s="1"/>
  <c r="H76" i="20" s="1"/>
  <c r="L75" i="20"/>
  <c r="J75" i="20"/>
  <c r="G75" i="20" s="1"/>
  <c r="H75" i="20" s="1"/>
  <c r="L74" i="20"/>
  <c r="J74" i="20"/>
  <c r="G74" i="20" s="1"/>
  <c r="H74" i="20" s="1"/>
  <c r="L73" i="20"/>
  <c r="J73" i="20"/>
  <c r="G73" i="20" s="1"/>
  <c r="H73" i="20" s="1"/>
  <c r="L72" i="20"/>
  <c r="J72" i="20"/>
  <c r="G72" i="20" s="1"/>
  <c r="H72" i="20" s="1"/>
  <c r="L69" i="20"/>
  <c r="J69" i="20"/>
  <c r="G69" i="20" s="1"/>
  <c r="H69" i="20" s="1"/>
  <c r="L68" i="20"/>
  <c r="J68" i="20"/>
  <c r="G68" i="20" s="1"/>
  <c r="H68" i="20" s="1"/>
  <c r="L67" i="20"/>
  <c r="J67" i="20"/>
  <c r="G67" i="20" s="1"/>
  <c r="H67" i="20" s="1"/>
  <c r="L66" i="20"/>
  <c r="J66" i="20"/>
  <c r="G66" i="20" s="1"/>
  <c r="H66" i="20" s="1"/>
  <c r="L65" i="20"/>
  <c r="J65" i="20"/>
  <c r="G65" i="20" s="1"/>
  <c r="H65" i="20" s="1"/>
  <c r="L63" i="20"/>
  <c r="J63" i="20"/>
  <c r="G63" i="20" s="1"/>
  <c r="H63" i="20" s="1"/>
  <c r="L62" i="20"/>
  <c r="J62" i="20"/>
  <c r="G62" i="20" s="1"/>
  <c r="H62" i="20" s="1"/>
  <c r="L61" i="20"/>
  <c r="J61" i="20"/>
  <c r="G61" i="20" s="1"/>
  <c r="H61" i="20" s="1"/>
  <c r="L60" i="20"/>
  <c r="J60" i="20"/>
  <c r="G60" i="20" s="1"/>
  <c r="H60" i="20" s="1"/>
  <c r="L59" i="20"/>
  <c r="J59" i="20"/>
  <c r="G59" i="20" s="1"/>
  <c r="H59" i="20" s="1"/>
  <c r="L56" i="20"/>
  <c r="J56" i="20"/>
  <c r="G56" i="20" s="1"/>
  <c r="H56" i="20" s="1"/>
  <c r="L55" i="20"/>
  <c r="J55" i="20"/>
  <c r="G55" i="20" s="1"/>
  <c r="H55" i="20" s="1"/>
  <c r="L54" i="20"/>
  <c r="J54" i="20"/>
  <c r="G54" i="20" s="1"/>
  <c r="H54" i="20" s="1"/>
  <c r="L53" i="20"/>
  <c r="J53" i="20"/>
  <c r="G53" i="20" s="1"/>
  <c r="H53" i="20" s="1"/>
  <c r="L52" i="20"/>
  <c r="J52" i="20"/>
  <c r="G52" i="20" s="1"/>
  <c r="H52" i="20" s="1"/>
  <c r="L51" i="20"/>
  <c r="J51" i="20"/>
  <c r="G51" i="20" s="1"/>
  <c r="H51" i="20" s="1"/>
  <c r="L50" i="20"/>
  <c r="J50" i="20"/>
  <c r="G50" i="20" s="1"/>
  <c r="H50" i="20" s="1"/>
  <c r="L49" i="20"/>
  <c r="J49" i="20"/>
  <c r="G49" i="20" s="1"/>
  <c r="H49" i="20" s="1"/>
  <c r="L48" i="20"/>
  <c r="J48" i="20"/>
  <c r="G48" i="20" s="1"/>
  <c r="H48" i="20" s="1"/>
  <c r="L47" i="20"/>
  <c r="J47" i="20"/>
  <c r="G47" i="20" s="1"/>
  <c r="H47" i="20" s="1"/>
  <c r="L44" i="20"/>
  <c r="J44" i="20"/>
  <c r="G44" i="20" s="1"/>
  <c r="H44" i="20" s="1"/>
  <c r="L43" i="20"/>
  <c r="J43" i="20"/>
  <c r="G43" i="20" s="1"/>
  <c r="H43" i="20" s="1"/>
  <c r="L40" i="20"/>
  <c r="J40" i="20"/>
  <c r="G40" i="20" s="1"/>
  <c r="H40" i="20" s="1"/>
  <c r="L39" i="20"/>
  <c r="J39" i="20"/>
  <c r="G39" i="20" s="1"/>
  <c r="H39" i="20" s="1"/>
  <c r="L38" i="20"/>
  <c r="J38" i="20"/>
  <c r="G38" i="20" s="1"/>
  <c r="H38" i="20" s="1"/>
  <c r="L37" i="20"/>
  <c r="J37" i="20"/>
  <c r="G37" i="20" s="1"/>
  <c r="H37" i="20" s="1"/>
  <c r="L36" i="20"/>
  <c r="J36" i="20"/>
  <c r="G36" i="20" s="1"/>
  <c r="H36" i="20" s="1"/>
  <c r="L33" i="20"/>
  <c r="J33" i="20"/>
  <c r="G33" i="20" s="1"/>
  <c r="H33" i="20" s="1"/>
  <c r="L32" i="20"/>
  <c r="J32" i="20"/>
  <c r="G32" i="20" s="1"/>
  <c r="H32" i="20" s="1"/>
  <c r="L31" i="20"/>
  <c r="J31" i="20"/>
  <c r="G31" i="20" s="1"/>
  <c r="H31" i="20" s="1"/>
  <c r="L30" i="20"/>
  <c r="J30" i="20"/>
  <c r="G30" i="20" s="1"/>
  <c r="H30" i="20" s="1"/>
  <c r="L29" i="20"/>
  <c r="J29" i="20"/>
  <c r="G29" i="20" s="1"/>
  <c r="H29" i="20" s="1"/>
  <c r="L27" i="20"/>
  <c r="J27" i="20"/>
  <c r="G27" i="20" s="1"/>
  <c r="H27" i="20" s="1"/>
  <c r="L26" i="20"/>
  <c r="J26" i="20"/>
  <c r="G26" i="20" s="1"/>
  <c r="H26" i="20" s="1"/>
  <c r="L25" i="20"/>
  <c r="J25" i="20"/>
  <c r="G25" i="20" s="1"/>
  <c r="H25" i="20" s="1"/>
  <c r="L24" i="20"/>
  <c r="J24" i="20"/>
  <c r="G24" i="20" s="1"/>
  <c r="H24" i="20" s="1"/>
  <c r="L23" i="20"/>
  <c r="J23" i="20"/>
  <c r="G23" i="20" s="1"/>
  <c r="H23" i="20" s="1"/>
  <c r="L216" i="19"/>
  <c r="J216" i="19"/>
  <c r="G216" i="19" s="1"/>
  <c r="H216" i="19" s="1"/>
  <c r="L215" i="19"/>
  <c r="J215" i="19"/>
  <c r="G215" i="19" s="1"/>
  <c r="H215" i="19" s="1"/>
  <c r="L214" i="19"/>
  <c r="J214" i="19"/>
  <c r="G214" i="19" s="1"/>
  <c r="H214" i="19" s="1"/>
  <c r="L213" i="19"/>
  <c r="J213" i="19"/>
  <c r="G213" i="19" s="1"/>
  <c r="H213" i="19" s="1"/>
  <c r="L212" i="19"/>
  <c r="J212" i="19"/>
  <c r="G212" i="19" s="1"/>
  <c r="H212" i="19" s="1"/>
  <c r="L211" i="19"/>
  <c r="J211" i="19"/>
  <c r="G211" i="19" s="1"/>
  <c r="H211" i="19" s="1"/>
  <c r="L191" i="19"/>
  <c r="J191" i="19"/>
  <c r="G191" i="19" s="1"/>
  <c r="H191" i="19" s="1"/>
  <c r="L190" i="19"/>
  <c r="J190" i="19"/>
  <c r="G190" i="19" s="1"/>
  <c r="H190" i="19" s="1"/>
  <c r="L189" i="19"/>
  <c r="J189" i="19"/>
  <c r="G189" i="19" s="1"/>
  <c r="H189" i="19" s="1"/>
  <c r="L188" i="19"/>
  <c r="J188" i="19"/>
  <c r="G188" i="19" s="1"/>
  <c r="H188" i="19" s="1"/>
  <c r="L187" i="19"/>
  <c r="J187" i="19"/>
  <c r="G187" i="19" s="1"/>
  <c r="H187" i="19" s="1"/>
  <c r="L186" i="19"/>
  <c r="J186" i="19"/>
  <c r="G186" i="19" s="1"/>
  <c r="H186" i="19" s="1"/>
  <c r="L168" i="19"/>
  <c r="J168" i="19"/>
  <c r="G168" i="19" s="1"/>
  <c r="H168" i="19" s="1"/>
  <c r="L167" i="19"/>
  <c r="J167" i="19"/>
  <c r="G167" i="19" s="1"/>
  <c r="H167" i="19" s="1"/>
  <c r="L166" i="19"/>
  <c r="J166" i="19"/>
  <c r="G166" i="19" s="1"/>
  <c r="H166" i="19" s="1"/>
  <c r="L165" i="19"/>
  <c r="J165" i="19"/>
  <c r="G165" i="19" s="1"/>
  <c r="H165" i="19" s="1"/>
  <c r="L164" i="19"/>
  <c r="J164" i="19"/>
  <c r="G164" i="19" s="1"/>
  <c r="H164" i="19" s="1"/>
  <c r="L163" i="19"/>
  <c r="J163" i="19"/>
  <c r="G163" i="19" s="1"/>
  <c r="H163" i="19" s="1"/>
  <c r="L143" i="19"/>
  <c r="J143" i="19"/>
  <c r="G143" i="19" s="1"/>
  <c r="H143" i="19" s="1"/>
  <c r="L142" i="19"/>
  <c r="J142" i="19"/>
  <c r="G142" i="19" s="1"/>
  <c r="H142" i="19" s="1"/>
  <c r="L141" i="19"/>
  <c r="J141" i="19"/>
  <c r="G141" i="19" s="1"/>
  <c r="H141" i="19" s="1"/>
  <c r="L140" i="19"/>
  <c r="J140" i="19"/>
  <c r="G140" i="19" s="1"/>
  <c r="H140" i="19" s="1"/>
  <c r="L139" i="19"/>
  <c r="J139" i="19"/>
  <c r="G139" i="19" s="1"/>
  <c r="H139" i="19" s="1"/>
  <c r="L138" i="19"/>
  <c r="J138" i="19"/>
  <c r="G138" i="19" s="1"/>
  <c r="H138" i="19" s="1"/>
  <c r="L118" i="19"/>
  <c r="J118" i="19"/>
  <c r="G118" i="19" s="1"/>
  <c r="H118" i="19" s="1"/>
  <c r="L117" i="19"/>
  <c r="J117" i="19"/>
  <c r="G117" i="19" s="1"/>
  <c r="H117" i="19" s="1"/>
  <c r="L116" i="19"/>
  <c r="J116" i="19"/>
  <c r="G116" i="19" s="1"/>
  <c r="H116" i="19" s="1"/>
  <c r="L115" i="19"/>
  <c r="J115" i="19"/>
  <c r="G115" i="19" s="1"/>
  <c r="H115" i="19" s="1"/>
  <c r="L114" i="19"/>
  <c r="J114" i="19"/>
  <c r="G114" i="19" s="1"/>
  <c r="H114" i="19" s="1"/>
  <c r="L113" i="19"/>
  <c r="J113" i="19"/>
  <c r="G113" i="19" s="1"/>
  <c r="H113" i="19" s="1"/>
  <c r="L281" i="19"/>
  <c r="J281" i="19"/>
  <c r="G281" i="19" s="1"/>
  <c r="H281" i="19" s="1"/>
  <c r="L280" i="19"/>
  <c r="J280" i="19"/>
  <c r="G280" i="19" s="1"/>
  <c r="H280" i="19" s="1"/>
  <c r="L277" i="19"/>
  <c r="J277" i="19"/>
  <c r="G277" i="19" s="1"/>
  <c r="H277" i="19" s="1"/>
  <c r="L266" i="19"/>
  <c r="J266" i="19"/>
  <c r="G266" i="19" s="1"/>
  <c r="H266" i="19" s="1"/>
  <c r="L265" i="19"/>
  <c r="J265" i="19"/>
  <c r="G265" i="19" s="1"/>
  <c r="H265" i="19" s="1"/>
  <c r="L264" i="19"/>
  <c r="J264" i="19"/>
  <c r="G264" i="19" s="1"/>
  <c r="H264" i="19" s="1"/>
  <c r="L263" i="19"/>
  <c r="J263" i="19"/>
  <c r="G263" i="19" s="1"/>
  <c r="H263" i="19" s="1"/>
  <c r="L262" i="19"/>
  <c r="J262" i="19"/>
  <c r="G262" i="19" s="1"/>
  <c r="H262" i="19" s="1"/>
  <c r="L261" i="19"/>
  <c r="J261" i="19"/>
  <c r="G261" i="19" s="1"/>
  <c r="H261" i="19" s="1"/>
  <c r="L260" i="19"/>
  <c r="J260" i="19"/>
  <c r="G260" i="19" s="1"/>
  <c r="H260" i="19" s="1"/>
  <c r="L259" i="19"/>
  <c r="J259" i="19"/>
  <c r="G259" i="19" s="1"/>
  <c r="H259" i="19" s="1"/>
  <c r="L274" i="19"/>
  <c r="J274" i="19"/>
  <c r="G274" i="19" s="1"/>
  <c r="H274" i="19" s="1"/>
  <c r="L273" i="19"/>
  <c r="J273" i="19"/>
  <c r="G273" i="19" s="1"/>
  <c r="H273" i="19" s="1"/>
  <c r="L272" i="19"/>
  <c r="J272" i="19"/>
  <c r="G272" i="19" s="1"/>
  <c r="H272" i="19" s="1"/>
  <c r="L271" i="19"/>
  <c r="J271" i="19"/>
  <c r="G271" i="19" s="1"/>
  <c r="H271" i="19" s="1"/>
  <c r="L270" i="19"/>
  <c r="J270" i="19"/>
  <c r="G270" i="19" s="1"/>
  <c r="H270" i="19" s="1"/>
  <c r="L269" i="19"/>
  <c r="J269" i="19"/>
  <c r="G269" i="19" s="1"/>
  <c r="H269" i="19" s="1"/>
  <c r="L256" i="19"/>
  <c r="J256" i="19"/>
  <c r="G256" i="19" s="1"/>
  <c r="H256" i="19" s="1"/>
  <c r="L255" i="19"/>
  <c r="J255" i="19"/>
  <c r="G255" i="19" s="1"/>
  <c r="H255" i="19" s="1"/>
  <c r="L254" i="19"/>
  <c r="J254" i="19"/>
  <c r="G254" i="19" s="1"/>
  <c r="H254" i="19" s="1"/>
  <c r="L253" i="19"/>
  <c r="J253" i="19"/>
  <c r="G253" i="19" s="1"/>
  <c r="H253" i="19" s="1"/>
  <c r="L252" i="19"/>
  <c r="J252" i="19"/>
  <c r="G252" i="19" s="1"/>
  <c r="H252" i="19" s="1"/>
  <c r="L249" i="19"/>
  <c r="J249" i="19"/>
  <c r="G249" i="19" s="1"/>
  <c r="H249" i="19" s="1"/>
  <c r="L248" i="19"/>
  <c r="J248" i="19"/>
  <c r="G248" i="19" s="1"/>
  <c r="H248" i="19" s="1"/>
  <c r="L247" i="19"/>
  <c r="J247" i="19"/>
  <c r="G247" i="19" s="1"/>
  <c r="H247" i="19" s="1"/>
  <c r="L246" i="19"/>
  <c r="J246" i="19"/>
  <c r="G246" i="19" s="1"/>
  <c r="H246" i="19" s="1"/>
  <c r="L245" i="19"/>
  <c r="J245" i="19"/>
  <c r="G245" i="19" s="1"/>
  <c r="H245" i="19" s="1"/>
  <c r="L244" i="19"/>
  <c r="J244" i="19"/>
  <c r="G244" i="19" s="1"/>
  <c r="H244" i="19" s="1"/>
  <c r="L243" i="19"/>
  <c r="J243" i="19"/>
  <c r="G243" i="19" s="1"/>
  <c r="H243" i="19" s="1"/>
  <c r="L242" i="19"/>
  <c r="J242" i="19"/>
  <c r="G242" i="19" s="1"/>
  <c r="H242" i="19" s="1"/>
  <c r="L241" i="19"/>
  <c r="J241" i="19"/>
  <c r="G241" i="19" s="1"/>
  <c r="H241" i="19" s="1"/>
  <c r="L238" i="19"/>
  <c r="J238" i="19"/>
  <c r="G238" i="19" s="1"/>
  <c r="H238" i="19" s="1"/>
  <c r="L237" i="19"/>
  <c r="J237" i="19"/>
  <c r="G237" i="19" s="1"/>
  <c r="H237" i="19" s="1"/>
  <c r="L236" i="19"/>
  <c r="J236" i="19"/>
  <c r="G236" i="19" s="1"/>
  <c r="H236" i="19" s="1"/>
  <c r="L233" i="19"/>
  <c r="J233" i="19"/>
  <c r="G233" i="19" s="1"/>
  <c r="H233" i="19" s="1"/>
  <c r="L232" i="19"/>
  <c r="J232" i="19"/>
  <c r="G232" i="19" s="1"/>
  <c r="H232" i="19" s="1"/>
  <c r="L231" i="19"/>
  <c r="J231" i="19"/>
  <c r="G231" i="19" s="1"/>
  <c r="H231" i="19" s="1"/>
  <c r="L228" i="19"/>
  <c r="J228" i="19"/>
  <c r="G228" i="19" s="1"/>
  <c r="H228" i="19" s="1"/>
  <c r="L225" i="19"/>
  <c r="J225" i="19"/>
  <c r="G225" i="19" s="1"/>
  <c r="H225" i="19" s="1"/>
  <c r="L224" i="19"/>
  <c r="J224" i="19"/>
  <c r="G224" i="19" s="1"/>
  <c r="H224" i="19" s="1"/>
  <c r="L222" i="19"/>
  <c r="J222" i="19"/>
  <c r="G222" i="19" s="1"/>
  <c r="H222" i="19" s="1"/>
  <c r="L221" i="19"/>
  <c r="J221" i="19"/>
  <c r="G221" i="19" s="1"/>
  <c r="H221" i="19" s="1"/>
  <c r="L219" i="19"/>
  <c r="J219" i="19"/>
  <c r="G219" i="19" s="1"/>
  <c r="H219" i="19" s="1"/>
  <c r="L208" i="19"/>
  <c r="J208" i="19"/>
  <c r="G208" i="19" s="1"/>
  <c r="H208" i="19" s="1"/>
  <c r="L207" i="19"/>
  <c r="J207" i="19"/>
  <c r="G207" i="19" s="1"/>
  <c r="H207" i="19" s="1"/>
  <c r="L206" i="19"/>
  <c r="J206" i="19"/>
  <c r="G206" i="19" s="1"/>
  <c r="H206" i="19" s="1"/>
  <c r="L205" i="19"/>
  <c r="J205" i="19"/>
  <c r="G205" i="19" s="1"/>
  <c r="H205" i="19" s="1"/>
  <c r="L204" i="19"/>
  <c r="J204" i="19"/>
  <c r="G204" i="19" s="1"/>
  <c r="H204" i="19" s="1"/>
  <c r="L203" i="19"/>
  <c r="J203" i="19"/>
  <c r="G203" i="19" s="1"/>
  <c r="H203" i="19" s="1"/>
  <c r="L201" i="19"/>
  <c r="J201" i="19"/>
  <c r="G201" i="19" s="1"/>
  <c r="H201" i="19" s="1"/>
  <c r="L200" i="19"/>
  <c r="J200" i="19"/>
  <c r="G200" i="19" s="1"/>
  <c r="H200" i="19" s="1"/>
  <c r="L199" i="19"/>
  <c r="J199" i="19"/>
  <c r="G199" i="19" s="1"/>
  <c r="H199" i="19" s="1"/>
  <c r="L198" i="19"/>
  <c r="J198" i="19"/>
  <c r="G198" i="19" s="1"/>
  <c r="H198" i="19" s="1"/>
  <c r="L197" i="19"/>
  <c r="J197" i="19"/>
  <c r="G197" i="19" s="1"/>
  <c r="H197" i="19" s="1"/>
  <c r="L196" i="19"/>
  <c r="J196" i="19"/>
  <c r="G196" i="19" s="1"/>
  <c r="H196" i="19" s="1"/>
  <c r="L194" i="19"/>
  <c r="J194" i="19"/>
  <c r="G194" i="19" s="1"/>
  <c r="H194" i="19" s="1"/>
  <c r="L183" i="19"/>
  <c r="J183" i="19"/>
  <c r="G183" i="19" s="1"/>
  <c r="H183" i="19" s="1"/>
  <c r="L182" i="19"/>
  <c r="J182" i="19"/>
  <c r="G182" i="19" s="1"/>
  <c r="H182" i="19" s="1"/>
  <c r="L181" i="19"/>
  <c r="J181" i="19"/>
  <c r="G181" i="19" s="1"/>
  <c r="H181" i="19" s="1"/>
  <c r="L180" i="19"/>
  <c r="J180" i="19"/>
  <c r="G180" i="19" s="1"/>
  <c r="H180" i="19" s="1"/>
  <c r="L179" i="19"/>
  <c r="J179" i="19"/>
  <c r="G179" i="19" s="1"/>
  <c r="H179" i="19" s="1"/>
  <c r="L178" i="19"/>
  <c r="J178" i="19"/>
  <c r="G178" i="19" s="1"/>
  <c r="H178" i="19" s="1"/>
  <c r="L176" i="19"/>
  <c r="J176" i="19"/>
  <c r="G176" i="19" s="1"/>
  <c r="H176" i="19" s="1"/>
  <c r="L175" i="19"/>
  <c r="J175" i="19"/>
  <c r="G175" i="19" s="1"/>
  <c r="H175" i="19" s="1"/>
  <c r="L174" i="19"/>
  <c r="J174" i="19"/>
  <c r="G174" i="19" s="1"/>
  <c r="H174" i="19" s="1"/>
  <c r="L173" i="19"/>
  <c r="J173" i="19"/>
  <c r="G173" i="19" s="1"/>
  <c r="H173" i="19" s="1"/>
  <c r="L172" i="19"/>
  <c r="J172" i="19"/>
  <c r="G172" i="19" s="1"/>
  <c r="H172" i="19" s="1"/>
  <c r="L171" i="19"/>
  <c r="J171" i="19"/>
  <c r="G171" i="19" s="1"/>
  <c r="H171" i="19" s="1"/>
  <c r="L160" i="19"/>
  <c r="J160" i="19"/>
  <c r="G160" i="19" s="1"/>
  <c r="H160" i="19" s="1"/>
  <c r="L159" i="19"/>
  <c r="J159" i="19"/>
  <c r="G159" i="19" s="1"/>
  <c r="H159" i="19" s="1"/>
  <c r="L158" i="19"/>
  <c r="J158" i="19"/>
  <c r="G158" i="19" s="1"/>
  <c r="H158" i="19" s="1"/>
  <c r="L157" i="19"/>
  <c r="J157" i="19"/>
  <c r="G157" i="19" s="1"/>
  <c r="H157" i="19" s="1"/>
  <c r="L156" i="19"/>
  <c r="J156" i="19"/>
  <c r="G156" i="19" s="1"/>
  <c r="H156" i="19" s="1"/>
  <c r="L155" i="19"/>
  <c r="J155" i="19"/>
  <c r="G155" i="19" s="1"/>
  <c r="H155" i="19" s="1"/>
  <c r="L153" i="19"/>
  <c r="J153" i="19"/>
  <c r="G153" i="19" s="1"/>
  <c r="H153" i="19" s="1"/>
  <c r="L152" i="19"/>
  <c r="J152" i="19"/>
  <c r="G152" i="19" s="1"/>
  <c r="H152" i="19" s="1"/>
  <c r="L151" i="19"/>
  <c r="J151" i="19"/>
  <c r="G151" i="19" s="1"/>
  <c r="H151" i="19" s="1"/>
  <c r="L150" i="19"/>
  <c r="J150" i="19"/>
  <c r="G150" i="19" s="1"/>
  <c r="H150" i="19" s="1"/>
  <c r="L149" i="19"/>
  <c r="J149" i="19"/>
  <c r="G149" i="19" s="1"/>
  <c r="H149" i="19" s="1"/>
  <c r="L148" i="19"/>
  <c r="J148" i="19"/>
  <c r="G148" i="19" s="1"/>
  <c r="H148" i="19" s="1"/>
  <c r="L146" i="19"/>
  <c r="J146" i="19"/>
  <c r="G146" i="19" s="1"/>
  <c r="H146" i="19" s="1"/>
  <c r="L135" i="19"/>
  <c r="J135" i="19"/>
  <c r="G135" i="19" s="1"/>
  <c r="H135" i="19" s="1"/>
  <c r="L134" i="19"/>
  <c r="J134" i="19"/>
  <c r="G134" i="19" s="1"/>
  <c r="H134" i="19" s="1"/>
  <c r="L133" i="19"/>
  <c r="J133" i="19"/>
  <c r="G133" i="19" s="1"/>
  <c r="H133" i="19" s="1"/>
  <c r="L132" i="19"/>
  <c r="J132" i="19"/>
  <c r="G132" i="19" s="1"/>
  <c r="H132" i="19" s="1"/>
  <c r="L131" i="19"/>
  <c r="J131" i="19"/>
  <c r="G131" i="19" s="1"/>
  <c r="H131" i="19" s="1"/>
  <c r="L130" i="19"/>
  <c r="J130" i="19"/>
  <c r="G130" i="19" s="1"/>
  <c r="H130" i="19" s="1"/>
  <c r="L128" i="19"/>
  <c r="J128" i="19"/>
  <c r="G128" i="19" s="1"/>
  <c r="H128" i="19" s="1"/>
  <c r="L127" i="19"/>
  <c r="J127" i="19"/>
  <c r="G127" i="19" s="1"/>
  <c r="H127" i="19" s="1"/>
  <c r="L126" i="19"/>
  <c r="J126" i="19"/>
  <c r="G126" i="19" s="1"/>
  <c r="H126" i="19" s="1"/>
  <c r="L125" i="19"/>
  <c r="J125" i="19"/>
  <c r="G125" i="19" s="1"/>
  <c r="H125" i="19" s="1"/>
  <c r="L124" i="19"/>
  <c r="J124" i="19"/>
  <c r="G124" i="19" s="1"/>
  <c r="H124" i="19" s="1"/>
  <c r="L123" i="19"/>
  <c r="J123" i="19"/>
  <c r="G123" i="19" s="1"/>
  <c r="H123" i="19" s="1"/>
  <c r="L121" i="19"/>
  <c r="J121" i="19"/>
  <c r="G121" i="19" s="1"/>
  <c r="H121" i="19" s="1"/>
  <c r="L110" i="19"/>
  <c r="J110" i="19"/>
  <c r="G110" i="19" s="1"/>
  <c r="H110" i="19" s="1"/>
  <c r="L109" i="19"/>
  <c r="J109" i="19"/>
  <c r="G109" i="19" s="1"/>
  <c r="H109" i="19" s="1"/>
  <c r="L108" i="19"/>
  <c r="J108" i="19"/>
  <c r="G108" i="19" s="1"/>
  <c r="H108" i="19" s="1"/>
  <c r="L107" i="19"/>
  <c r="J107" i="19"/>
  <c r="G107" i="19" s="1"/>
  <c r="H107" i="19" s="1"/>
  <c r="L106" i="19"/>
  <c r="J106" i="19"/>
  <c r="G106" i="19" s="1"/>
  <c r="H106" i="19" s="1"/>
  <c r="L105" i="19"/>
  <c r="J105" i="19"/>
  <c r="G105" i="19" s="1"/>
  <c r="H105" i="19" s="1"/>
  <c r="L103" i="19"/>
  <c r="J103" i="19"/>
  <c r="G103" i="19" s="1"/>
  <c r="H103" i="19" s="1"/>
  <c r="L102" i="19"/>
  <c r="J102" i="19"/>
  <c r="G102" i="19" s="1"/>
  <c r="H102" i="19" s="1"/>
  <c r="L101" i="19"/>
  <c r="J101" i="19"/>
  <c r="G101" i="19" s="1"/>
  <c r="H101" i="19" s="1"/>
  <c r="L100" i="19"/>
  <c r="J100" i="19"/>
  <c r="G100" i="19" s="1"/>
  <c r="H100" i="19" s="1"/>
  <c r="L99" i="19"/>
  <c r="J99" i="19"/>
  <c r="G99" i="19" s="1"/>
  <c r="H99" i="19" s="1"/>
  <c r="L98" i="19"/>
  <c r="J98" i="19"/>
  <c r="G98" i="19" s="1"/>
  <c r="H98" i="19" s="1"/>
  <c r="L96" i="19"/>
  <c r="J96" i="19"/>
  <c r="G96" i="19" s="1"/>
  <c r="H96" i="19" s="1"/>
  <c r="L121" i="21" l="1"/>
  <c r="L107" i="20"/>
  <c r="L93" i="19"/>
  <c r="J93" i="19"/>
  <c r="G93" i="19" s="1"/>
  <c r="H93" i="19" s="1"/>
  <c r="L92" i="19"/>
  <c r="J92" i="19"/>
  <c r="G92" i="19" s="1"/>
  <c r="H92" i="19" s="1"/>
  <c r="L91" i="19"/>
  <c r="J91" i="19"/>
  <c r="G91" i="19" s="1"/>
  <c r="H91" i="19" s="1"/>
  <c r="L90" i="19"/>
  <c r="J90" i="19"/>
  <c r="G90" i="19" s="1"/>
  <c r="H90" i="19" s="1"/>
  <c r="L89" i="19"/>
  <c r="J89" i="19"/>
  <c r="G89" i="19" s="1"/>
  <c r="H89" i="19" s="1"/>
  <c r="L88" i="19"/>
  <c r="J88" i="19"/>
  <c r="G88" i="19" s="1"/>
  <c r="H88" i="19" s="1"/>
  <c r="L87" i="19"/>
  <c r="J87" i="19"/>
  <c r="G87" i="19" s="1"/>
  <c r="H87" i="19" s="1"/>
  <c r="L86" i="19"/>
  <c r="J86" i="19"/>
  <c r="G86" i="19" s="1"/>
  <c r="H86" i="19" s="1"/>
  <c r="L85" i="19"/>
  <c r="J85" i="19"/>
  <c r="G85" i="19" s="1"/>
  <c r="H85" i="19" s="1"/>
  <c r="L84" i="19"/>
  <c r="J84" i="19"/>
  <c r="G84" i="19" s="1"/>
  <c r="H84" i="19" s="1"/>
  <c r="L83" i="19"/>
  <c r="J83" i="19"/>
  <c r="G83" i="19" s="1"/>
  <c r="H83" i="19" s="1"/>
  <c r="L82" i="19"/>
  <c r="J82" i="19"/>
  <c r="G82" i="19" s="1"/>
  <c r="H82" i="19" s="1"/>
  <c r="L81" i="19"/>
  <c r="J81" i="19"/>
  <c r="G81" i="19" s="1"/>
  <c r="H81" i="19" s="1"/>
  <c r="L80" i="19"/>
  <c r="J80" i="19"/>
  <c r="G80" i="19" s="1"/>
  <c r="H80" i="19" s="1"/>
  <c r="L79" i="19"/>
  <c r="J79" i="19"/>
  <c r="G79" i="19" s="1"/>
  <c r="H79" i="19" s="1"/>
  <c r="L76" i="19"/>
  <c r="J76" i="19"/>
  <c r="G76" i="19" s="1"/>
  <c r="H76" i="19" s="1"/>
  <c r="L75" i="19"/>
  <c r="J75" i="19"/>
  <c r="G75" i="19" s="1"/>
  <c r="H75" i="19" s="1"/>
  <c r="L74" i="19"/>
  <c r="J74" i="19"/>
  <c r="G74" i="19" s="1"/>
  <c r="H74" i="19" s="1"/>
  <c r="L71" i="19"/>
  <c r="J71" i="19"/>
  <c r="G71" i="19" s="1"/>
  <c r="H71" i="19" s="1"/>
  <c r="L70" i="19"/>
  <c r="J70" i="19"/>
  <c r="G70" i="19" s="1"/>
  <c r="H70" i="19" s="1"/>
  <c r="L69" i="19"/>
  <c r="J69" i="19"/>
  <c r="G69" i="19" s="1"/>
  <c r="H69" i="19" s="1"/>
  <c r="L68" i="19"/>
  <c r="J68" i="19"/>
  <c r="G68" i="19" s="1"/>
  <c r="H68" i="19" s="1"/>
  <c r="L67" i="19"/>
  <c r="J67" i="19"/>
  <c r="G67" i="19" s="1"/>
  <c r="H67" i="19" s="1"/>
  <c r="L66" i="19"/>
  <c r="J66" i="19"/>
  <c r="G66" i="19" s="1"/>
  <c r="H66" i="19" s="1"/>
  <c r="L65" i="19"/>
  <c r="J65" i="19"/>
  <c r="G65" i="19" s="1"/>
  <c r="H65" i="19" s="1"/>
  <c r="L58" i="19"/>
  <c r="J58" i="19"/>
  <c r="G58" i="19" s="1"/>
  <c r="H58" i="19" s="1"/>
  <c r="L57" i="19"/>
  <c r="J57" i="19"/>
  <c r="G57" i="19" s="1"/>
  <c r="H57" i="19" s="1"/>
  <c r="L56" i="19"/>
  <c r="J56" i="19"/>
  <c r="G56" i="19" s="1"/>
  <c r="H56" i="19" s="1"/>
  <c r="L55" i="19"/>
  <c r="J55" i="19"/>
  <c r="G55" i="19" s="1"/>
  <c r="H55" i="19" s="1"/>
  <c r="L49" i="19"/>
  <c r="J49" i="19"/>
  <c r="G49" i="19" s="1"/>
  <c r="H49" i="19" s="1"/>
  <c r="L48" i="19"/>
  <c r="J48" i="19"/>
  <c r="G48" i="19" s="1"/>
  <c r="H48" i="19" s="1"/>
  <c r="L47" i="19"/>
  <c r="J47" i="19"/>
  <c r="G47" i="19" s="1"/>
  <c r="H47" i="19" s="1"/>
  <c r="L46" i="19"/>
  <c r="J46" i="19"/>
  <c r="G46" i="19" s="1"/>
  <c r="H46" i="19" s="1"/>
  <c r="L44" i="19"/>
  <c r="J44" i="19"/>
  <c r="G44" i="19" s="1"/>
  <c r="H44" i="19" s="1"/>
  <c r="L37" i="19"/>
  <c r="J37" i="19"/>
  <c r="G37" i="19" s="1"/>
  <c r="H37" i="19" s="1"/>
  <c r="L36" i="19"/>
  <c r="J36" i="19"/>
  <c r="G36" i="19" s="1"/>
  <c r="H36" i="19" s="1"/>
  <c r="L35" i="19"/>
  <c r="J35" i="19"/>
  <c r="G35" i="19" s="1"/>
  <c r="H35" i="19" s="1"/>
  <c r="L34" i="19"/>
  <c r="J34" i="19"/>
  <c r="G34" i="19" s="1"/>
  <c r="H34" i="19" s="1"/>
  <c r="L28" i="19"/>
  <c r="J28" i="19"/>
  <c r="G28" i="19" s="1"/>
  <c r="H28" i="19" s="1"/>
  <c r="L27" i="19"/>
  <c r="J27" i="19"/>
  <c r="G27" i="19" s="1"/>
  <c r="H27" i="19" s="1"/>
  <c r="L26" i="19"/>
  <c r="J26" i="19"/>
  <c r="G26" i="19" s="1"/>
  <c r="H26" i="19" s="1"/>
  <c r="L25" i="19"/>
  <c r="J25" i="19"/>
  <c r="G25" i="19" s="1"/>
  <c r="H25" i="19" s="1"/>
  <c r="L23" i="19"/>
  <c r="J23" i="19"/>
  <c r="G23" i="19" s="1"/>
  <c r="H23" i="19" s="1"/>
  <c r="L283" i="19" l="1"/>
  <c r="L121" i="24"/>
  <c r="J121" i="24"/>
  <c r="G121" i="24" s="1"/>
  <c r="H121" i="24" s="1"/>
  <c r="L120" i="24"/>
  <c r="J120" i="24"/>
  <c r="G120" i="24" s="1"/>
  <c r="H120" i="24" s="1"/>
  <c r="L119" i="24"/>
  <c r="J119" i="24"/>
  <c r="G119" i="24" s="1"/>
  <c r="H119" i="24" s="1"/>
  <c r="L118" i="24"/>
  <c r="J118" i="24"/>
  <c r="G118" i="24" s="1"/>
  <c r="H118" i="24" s="1"/>
  <c r="L103" i="24"/>
  <c r="J103" i="24"/>
  <c r="G103" i="24" s="1"/>
  <c r="H103" i="24" s="1"/>
  <c r="L102" i="24"/>
  <c r="J102" i="24"/>
  <c r="G102" i="24" s="1"/>
  <c r="H102" i="24" s="1"/>
  <c r="L101" i="24"/>
  <c r="J101" i="24"/>
  <c r="G101" i="24" s="1"/>
  <c r="H101" i="24" s="1"/>
  <c r="L100" i="24"/>
  <c r="J100" i="24"/>
  <c r="G100" i="24" s="1"/>
  <c r="H100" i="24" s="1"/>
  <c r="L87" i="24"/>
  <c r="J87" i="24"/>
  <c r="G87" i="24" s="1"/>
  <c r="H87" i="24" s="1"/>
  <c r="L86" i="24"/>
  <c r="J86" i="24"/>
  <c r="G86" i="24" s="1"/>
  <c r="H86" i="24" s="1"/>
  <c r="L85" i="24"/>
  <c r="J85" i="24"/>
  <c r="G85" i="24" s="1"/>
  <c r="H85" i="24" s="1"/>
  <c r="L84" i="24"/>
  <c r="J84" i="24"/>
  <c r="G84" i="24" s="1"/>
  <c r="H84" i="24" s="1"/>
  <c r="L141" i="24"/>
  <c r="J141" i="24"/>
  <c r="G141" i="24" s="1"/>
  <c r="H141" i="24" s="1"/>
  <c r="L138" i="24"/>
  <c r="J138" i="24"/>
  <c r="G138" i="24" s="1"/>
  <c r="H138" i="24" s="1"/>
  <c r="L124" i="24"/>
  <c r="J124" i="24"/>
  <c r="G124" i="24" s="1"/>
  <c r="H124" i="24" s="1"/>
  <c r="L135" i="24"/>
  <c r="J135" i="24"/>
  <c r="G135" i="24" s="1"/>
  <c r="H135" i="24" s="1"/>
  <c r="L134" i="24"/>
  <c r="J134" i="24"/>
  <c r="G134" i="24" s="1"/>
  <c r="H134" i="24" s="1"/>
  <c r="L133" i="24"/>
  <c r="J133" i="24"/>
  <c r="G133" i="24" s="1"/>
  <c r="H133" i="24" s="1"/>
  <c r="L132" i="24"/>
  <c r="J132" i="24"/>
  <c r="G132" i="24" s="1"/>
  <c r="H132" i="24" s="1"/>
  <c r="L115" i="24"/>
  <c r="J115" i="24"/>
  <c r="G115" i="24" s="1"/>
  <c r="H115" i="24" s="1"/>
  <c r="L114" i="24"/>
  <c r="J114" i="24"/>
  <c r="G114" i="24" s="1"/>
  <c r="H114" i="24" s="1"/>
  <c r="L113" i="24"/>
  <c r="J113" i="24"/>
  <c r="G113" i="24" s="1"/>
  <c r="H113" i="24" s="1"/>
  <c r="L111" i="24"/>
  <c r="J111" i="24"/>
  <c r="G111" i="24" s="1"/>
  <c r="H111" i="24" s="1"/>
  <c r="L110" i="24"/>
  <c r="J110" i="24"/>
  <c r="G110" i="24" s="1"/>
  <c r="H110" i="24" s="1"/>
  <c r="L109" i="24"/>
  <c r="J109" i="24"/>
  <c r="G109" i="24" s="1"/>
  <c r="H109" i="24" s="1"/>
  <c r="L108" i="24"/>
  <c r="J108" i="24"/>
  <c r="G108" i="24" s="1"/>
  <c r="H108" i="24" s="1"/>
  <c r="L106" i="24"/>
  <c r="J106" i="24"/>
  <c r="G106" i="24" s="1"/>
  <c r="H106" i="24" s="1"/>
  <c r="L97" i="24"/>
  <c r="J97" i="24"/>
  <c r="G97" i="24" s="1"/>
  <c r="H97" i="24" s="1"/>
  <c r="L96" i="24"/>
  <c r="J96" i="24"/>
  <c r="G96" i="24" s="1"/>
  <c r="H96" i="24" s="1"/>
  <c r="L95" i="24"/>
  <c r="J95" i="24"/>
  <c r="G95" i="24" s="1"/>
  <c r="H95" i="24" s="1"/>
  <c r="L93" i="24"/>
  <c r="J93" i="24"/>
  <c r="G93" i="24" s="1"/>
  <c r="H93" i="24" s="1"/>
  <c r="L92" i="24"/>
  <c r="J92" i="24"/>
  <c r="G92" i="24" s="1"/>
  <c r="H92" i="24" s="1"/>
  <c r="L91" i="24"/>
  <c r="J91" i="24"/>
  <c r="G91" i="24" s="1"/>
  <c r="H91" i="24" s="1"/>
  <c r="L90" i="24"/>
  <c r="J90" i="24"/>
  <c r="G90" i="24" s="1"/>
  <c r="H90" i="24" s="1"/>
  <c r="L81" i="24"/>
  <c r="J81" i="24"/>
  <c r="G81" i="24" s="1"/>
  <c r="H81" i="24" s="1"/>
  <c r="L80" i="24"/>
  <c r="J80" i="24"/>
  <c r="G80" i="24" s="1"/>
  <c r="H80" i="24" s="1"/>
  <c r="L79" i="24"/>
  <c r="J79" i="24"/>
  <c r="G79" i="24" s="1"/>
  <c r="H79" i="24" s="1"/>
  <c r="L77" i="24"/>
  <c r="J77" i="24"/>
  <c r="G77" i="24" s="1"/>
  <c r="H77" i="24" s="1"/>
  <c r="L76" i="24"/>
  <c r="J76" i="24"/>
  <c r="G76" i="24" s="1"/>
  <c r="H76" i="24" s="1"/>
  <c r="L75" i="24"/>
  <c r="J75" i="24"/>
  <c r="G75" i="24" s="1"/>
  <c r="H75" i="24" s="1"/>
  <c r="L74" i="24"/>
  <c r="J74" i="24"/>
  <c r="G74" i="24" s="1"/>
  <c r="H74" i="24" s="1"/>
  <c r="L72" i="24"/>
  <c r="J72" i="24"/>
  <c r="G72" i="24" s="1"/>
  <c r="H72" i="24" s="1"/>
  <c r="L67" i="24"/>
  <c r="J67" i="24"/>
  <c r="G67" i="24" s="1"/>
  <c r="H67" i="24" s="1"/>
  <c r="L66" i="24"/>
  <c r="J66" i="24"/>
  <c r="G66" i="24" s="1"/>
  <c r="H66" i="24" s="1"/>
  <c r="L62" i="24"/>
  <c r="J62" i="24"/>
  <c r="G62" i="24" s="1"/>
  <c r="H62" i="24" s="1"/>
  <c r="L61" i="24"/>
  <c r="J61" i="24"/>
  <c r="G61" i="24" s="1"/>
  <c r="H61" i="24" s="1"/>
  <c r="L65" i="24"/>
  <c r="J65" i="24"/>
  <c r="G65" i="24" s="1"/>
  <c r="H65" i="24" s="1"/>
  <c r="L64" i="24"/>
  <c r="J64" i="24"/>
  <c r="G64" i="24" s="1"/>
  <c r="H64" i="24" s="1"/>
  <c r="L63" i="24"/>
  <c r="J63" i="24"/>
  <c r="G63" i="24" s="1"/>
  <c r="H63" i="24" s="1"/>
  <c r="L58" i="24"/>
  <c r="J58" i="24"/>
  <c r="G58" i="24" s="1"/>
  <c r="H58" i="24" s="1"/>
  <c r="L55" i="24"/>
  <c r="J55" i="24"/>
  <c r="G55" i="24" s="1"/>
  <c r="H55" i="24" s="1"/>
  <c r="L54" i="24"/>
  <c r="J54" i="24"/>
  <c r="G54" i="24" s="1"/>
  <c r="H54" i="24" s="1"/>
  <c r="L53" i="24"/>
  <c r="J53" i="24"/>
  <c r="G53" i="24" s="1"/>
  <c r="H53" i="24" s="1"/>
  <c r="L52" i="24"/>
  <c r="J52" i="24"/>
  <c r="G52" i="24" s="1"/>
  <c r="H52" i="24" s="1"/>
  <c r="L51" i="24"/>
  <c r="J51" i="24"/>
  <c r="G51" i="24" s="1"/>
  <c r="H51" i="24" s="1"/>
  <c r="L46" i="24"/>
  <c r="J46" i="24"/>
  <c r="G46" i="24" s="1"/>
  <c r="H46" i="24" s="1"/>
  <c r="L45" i="24"/>
  <c r="J45" i="24"/>
  <c r="G45" i="24" s="1"/>
  <c r="H45" i="24" s="1"/>
  <c r="L41" i="24"/>
  <c r="J41" i="24"/>
  <c r="G41" i="24" s="1"/>
  <c r="H41" i="24" s="1"/>
  <c r="L40" i="24"/>
  <c r="J40" i="24"/>
  <c r="G40" i="24" s="1"/>
  <c r="H40" i="24" s="1"/>
  <c r="L39" i="24"/>
  <c r="J39" i="24"/>
  <c r="G39" i="24" s="1"/>
  <c r="H39" i="24" s="1"/>
  <c r="L37" i="24"/>
  <c r="J37" i="24"/>
  <c r="G37" i="24" s="1"/>
  <c r="H37" i="24" s="1"/>
  <c r="L32" i="24"/>
  <c r="J32" i="24"/>
  <c r="G32" i="24" s="1"/>
  <c r="H32" i="24" s="1"/>
  <c r="L31" i="24"/>
  <c r="J31" i="24"/>
  <c r="G31" i="24" s="1"/>
  <c r="H31" i="24" s="1"/>
  <c r="L27" i="24"/>
  <c r="J27" i="24"/>
  <c r="G27" i="24" s="1"/>
  <c r="H27" i="24" s="1"/>
  <c r="L26" i="24"/>
  <c r="J26" i="24"/>
  <c r="G26" i="24" s="1"/>
  <c r="H26" i="24" s="1"/>
  <c r="L25" i="24"/>
  <c r="J25" i="24"/>
  <c r="G25" i="24" s="1"/>
  <c r="H25" i="24" s="1"/>
  <c r="L23" i="24"/>
  <c r="J23" i="24"/>
  <c r="G23" i="24" s="1"/>
  <c r="H23" i="24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 s="1"/>
  <c r="H258" i="15" s="1"/>
  <c r="L257" i="15"/>
  <c r="J257" i="15"/>
  <c r="G257" i="15" s="1"/>
  <c r="H257" i="15" s="1"/>
  <c r="L232" i="15"/>
  <c r="J232" i="15"/>
  <c r="G232" i="15" s="1"/>
  <c r="H232" i="15" s="1"/>
  <c r="L231" i="15"/>
  <c r="J231" i="15"/>
  <c r="G231" i="15" s="1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04" i="15"/>
  <c r="J204" i="15"/>
  <c r="G204" i="15" s="1"/>
  <c r="H204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 s="1"/>
  <c r="H172" i="15" s="1"/>
  <c r="L171" i="15"/>
  <c r="J171" i="15"/>
  <c r="G171" i="15" s="1"/>
  <c r="H171" i="15" s="1"/>
  <c r="L170" i="15"/>
  <c r="J170" i="15"/>
  <c r="G170" i="15" s="1"/>
  <c r="H170" i="15" s="1"/>
  <c r="L169" i="15"/>
  <c r="J169" i="15"/>
  <c r="G169" i="15" s="1"/>
  <c r="H169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 s="1"/>
  <c r="H142" i="15" s="1"/>
  <c r="L141" i="15"/>
  <c r="J141" i="15"/>
  <c r="G141" i="15" s="1"/>
  <c r="H141" i="15" s="1"/>
  <c r="L140" i="15"/>
  <c r="J140" i="15"/>
  <c r="G140" i="15" s="1"/>
  <c r="H140" i="15" s="1"/>
  <c r="L139" i="15"/>
  <c r="J139" i="15"/>
  <c r="G139" i="15" s="1"/>
  <c r="H139" i="15" s="1"/>
  <c r="L332" i="15"/>
  <c r="J332" i="15"/>
  <c r="G332" i="15" s="1"/>
  <c r="H332" i="15" s="1"/>
  <c r="L331" i="15"/>
  <c r="J331" i="15"/>
  <c r="G331" i="15" s="1"/>
  <c r="H331" i="15" s="1"/>
  <c r="L290" i="15"/>
  <c r="J290" i="15"/>
  <c r="G290" i="15" s="1"/>
  <c r="H290" i="15" s="1"/>
  <c r="L289" i="15"/>
  <c r="J289" i="15"/>
  <c r="G289" i="15" s="1"/>
  <c r="H289" i="15" s="1"/>
  <c r="L288" i="15"/>
  <c r="J288" i="15"/>
  <c r="G288" i="15" s="1"/>
  <c r="H288" i="15" s="1"/>
  <c r="L328" i="15"/>
  <c r="J328" i="15"/>
  <c r="G328" i="15" s="1"/>
  <c r="H328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 s="1"/>
  <c r="H320" i="15" s="1"/>
  <c r="L317" i="15"/>
  <c r="J317" i="15"/>
  <c r="G317" i="15" s="1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08" i="15"/>
  <c r="J308" i="15"/>
  <c r="G308" i="15" s="1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 s="1"/>
  <c r="H294" i="15" s="1"/>
  <c r="L293" i="15"/>
  <c r="J293" i="15"/>
  <c r="G293" i="15" s="1"/>
  <c r="H293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0" i="15"/>
  <c r="J280" i="15"/>
  <c r="G280" i="15" s="1"/>
  <c r="H280" i="15" s="1"/>
  <c r="L277" i="15"/>
  <c r="J277" i="15"/>
  <c r="G277" i="15" s="1"/>
  <c r="H277" i="15" s="1"/>
  <c r="L274" i="15"/>
  <c r="J274" i="15"/>
  <c r="G274" i="15" s="1"/>
  <c r="H274" i="15" s="1"/>
  <c r="L273" i="15"/>
  <c r="J273" i="15"/>
  <c r="G273" i="15" s="1"/>
  <c r="H273" i="15" s="1"/>
  <c r="L271" i="15"/>
  <c r="J271" i="15"/>
  <c r="G271" i="15" s="1"/>
  <c r="H271" i="15" s="1"/>
  <c r="L270" i="15"/>
  <c r="J270" i="15"/>
  <c r="G270" i="15" s="1"/>
  <c r="H270" i="15" s="1"/>
  <c r="L268" i="15"/>
  <c r="J268" i="15"/>
  <c r="G268" i="15" s="1"/>
  <c r="H268" i="15" s="1"/>
  <c r="L266" i="15"/>
  <c r="J266" i="15"/>
  <c r="G266" i="15" s="1"/>
  <c r="H266" i="15" s="1"/>
  <c r="L265" i="15"/>
  <c r="J265" i="15"/>
  <c r="G265" i="15" s="1"/>
  <c r="H26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 s="1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7" i="15"/>
  <c r="J247" i="15"/>
  <c r="G247" i="15" s="1"/>
  <c r="H247" i="15" s="1"/>
  <c r="L246" i="15"/>
  <c r="J246" i="15"/>
  <c r="G246" i="15" s="1"/>
  <c r="H246" i="15" s="1"/>
  <c r="L245" i="15"/>
  <c r="J245" i="15"/>
  <c r="G245" i="15" s="1"/>
  <c r="H245" i="15" s="1"/>
  <c r="L244" i="15"/>
  <c r="J244" i="15"/>
  <c r="G244" i="15" s="1"/>
  <c r="H244" i="15" s="1"/>
  <c r="L243" i="15"/>
  <c r="J243" i="15"/>
  <c r="G243" i="15" s="1"/>
  <c r="H243" i="15" s="1"/>
  <c r="L242" i="15"/>
  <c r="J242" i="15"/>
  <c r="G242" i="15" s="1"/>
  <c r="H242" i="15" s="1"/>
  <c r="L240" i="15"/>
  <c r="J240" i="15"/>
  <c r="G240" i="15" s="1"/>
  <c r="H240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 s="1"/>
  <c r="H236" i="15" s="1"/>
  <c r="L235" i="15"/>
  <c r="J235" i="15"/>
  <c r="G235" i="15" s="1"/>
  <c r="H235" i="15" s="1"/>
  <c r="L224" i="15"/>
  <c r="J224" i="15"/>
  <c r="G224" i="15" s="1"/>
  <c r="H224" i="15" s="1"/>
  <c r="L223" i="15"/>
  <c r="J223" i="15"/>
  <c r="G223" i="15" s="1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 s="1"/>
  <c r="H213" i="15" s="1"/>
  <c r="L212" i="15"/>
  <c r="J212" i="15"/>
  <c r="G212" i="15" s="1"/>
  <c r="H212" i="15" s="1"/>
  <c r="L210" i="15"/>
  <c r="J210" i="15"/>
  <c r="G210" i="15" s="1"/>
  <c r="H210" i="15" s="1"/>
  <c r="L209" i="15"/>
  <c r="J209" i="15"/>
  <c r="G209" i="15" s="1"/>
  <c r="H209" i="15" s="1"/>
  <c r="L208" i="15"/>
  <c r="J208" i="15"/>
  <c r="G208" i="15" s="1"/>
  <c r="H208" i="15" s="1"/>
  <c r="L207" i="15"/>
  <c r="J207" i="15"/>
  <c r="G207" i="15" s="1"/>
  <c r="H20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 s="1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89" i="15"/>
  <c r="J189" i="15"/>
  <c r="G189" i="15" s="1"/>
  <c r="H189" i="15" s="1"/>
  <c r="L188" i="15"/>
  <c r="J188" i="15"/>
  <c r="G188" i="15" s="1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2" i="15"/>
  <c r="J182" i="15"/>
  <c r="G182" i="15" s="1"/>
  <c r="H182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2" i="15"/>
  <c r="J152" i="15"/>
  <c r="G152" i="15" s="1"/>
  <c r="H152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36" i="15"/>
  <c r="J136" i="15"/>
  <c r="G136" i="15" s="1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 s="1"/>
  <c r="H133" i="15" s="1"/>
  <c r="L132" i="15"/>
  <c r="J132" i="15"/>
  <c r="G132" i="15" s="1"/>
  <c r="H132" i="15" s="1"/>
  <c r="L131" i="15"/>
  <c r="J131" i="15"/>
  <c r="G131" i="15" s="1"/>
  <c r="H131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 s="1"/>
  <c r="H124" i="15" s="1"/>
  <c r="L122" i="15"/>
  <c r="J122" i="15"/>
  <c r="G122" i="15" s="1"/>
  <c r="H122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 s="1"/>
  <c r="H112" i="15" s="1"/>
  <c r="L111" i="15"/>
  <c r="J111" i="15"/>
  <c r="G111" i="15" s="1"/>
  <c r="H111" i="15" s="1"/>
  <c r="L110" i="15"/>
  <c r="J110" i="15"/>
  <c r="G110" i="15" s="1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 s="1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 s="1"/>
  <c r="H94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 s="1"/>
  <c r="H86" i="15" s="1"/>
  <c r="L85" i="15"/>
  <c r="J85" i="15"/>
  <c r="G85" i="15" s="1"/>
  <c r="H85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143" i="24" l="1"/>
  <c r="L334" i="15" l="1"/>
  <c r="I18" i="24" l="1"/>
  <c r="I15" i="24"/>
  <c r="H15" i="24"/>
  <c r="I18" i="21" l="1"/>
  <c r="I15" i="21"/>
  <c r="H15" i="21"/>
  <c r="I18" i="20"/>
  <c r="I15" i="20"/>
  <c r="H15" i="20"/>
  <c r="I18" i="19"/>
  <c r="I15" i="19"/>
  <c r="H15" i="19"/>
  <c r="I18" i="15" l="1"/>
  <c r="I17" i="15"/>
  <c r="I15" i="15"/>
  <c r="H15" i="15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<sst xmlns="http://schemas.openxmlformats.org/spreadsheetml/2006/main" count="3036" uniqueCount="1320">
  <si>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</si>
  <si>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</si>
  <si>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</si>
  <si>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</si>
  <si>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</si>
  <si>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</si>
  <si>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</si>
  <si>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</si>
  <si>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</si>
  <si>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</si>
  <si>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ŽZ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</si>
  <si>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</si>
  <si>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</si>
  <si>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</si>
  <si>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</si>
  <si>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</si>
  <si>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</si>
  <si>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</si>
  <si>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</si>
  <si>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</si>
  <si>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</si>
  <si>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</si>
  <si>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</si>
  <si>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</si>
  <si>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</si>
  <si>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</si>
  <si>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</si>
  <si>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</si>
  <si>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t>Legenda značení povrchových úprav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</si>
  <si>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</si>
  <si>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Galvanické zinkování</t>
  </si>
  <si>
    <t>"SZ"</t>
  </si>
  <si>
    <t>Sendzimirové zinkování</t>
  </si>
  <si>
    <t>"ŽZ"</t>
  </si>
  <si>
    <t>Žárové zinkování</t>
  </si>
  <si>
    <t>"G5"</t>
  </si>
  <si>
    <t>GEOMET</t>
  </si>
  <si>
    <t>"A2"</t>
  </si>
  <si>
    <t>Nerez Aisi 304L</t>
  </si>
  <si>
    <t>"A4"</t>
  </si>
  <si>
    <t>Nerez Aisi 316L</t>
  </si>
  <si>
    <t>"LAK"</t>
  </si>
  <si>
    <t xml:space="preserve">lakováno </t>
  </si>
  <si>
    <t>"LAK-O"</t>
  </si>
  <si>
    <t>lakováno po obvodu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</si>
  <si>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</si>
  <si>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</si>
  <si>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Kalkulační formulář žlabů LINEAR+ v Kč</t>
  </si>
  <si>
    <t>Kalkulační formulář žebříků POLAR - v Kč</t>
  </si>
  <si>
    <t>Cena celkem:</t>
  </si>
  <si>
    <t>Celkem kg:</t>
  </si>
  <si>
    <t>Před objednáním realizace zakázky doporučujeme upřesnit zatížení kabelové trasy a tím efektivně nastavit vzdálenost podpěrných bodů kabelového žlabu.</t>
  </si>
  <si>
    <t>Těšíme se na další obchodní spolupráci.</t>
  </si>
  <si>
    <t>zákazník:</t>
  </si>
  <si>
    <t>kont. osoba:</t>
  </si>
  <si>
    <t>akce/projekt:</t>
  </si>
  <si>
    <t>číslo nabídky:</t>
  </si>
  <si>
    <t>vypracoval:</t>
  </si>
  <si>
    <t>měna:</t>
  </si>
  <si>
    <t>CZK</t>
  </si>
  <si>
    <t>dne:</t>
  </si>
  <si>
    <t>Žlaby LINEAR+  perforované</t>
  </si>
  <si>
    <t>Žlaby LINEAR+  bez perforace</t>
  </si>
  <si>
    <t>Víka žlabu LINEAR+</t>
  </si>
  <si>
    <t>Kabelové přepážky žlabu LINAR+</t>
  </si>
  <si>
    <t>Spojky žlabu LINEAR+</t>
  </si>
  <si>
    <t>Kolena žlabu LINEAR+</t>
  </si>
  <si>
    <t>Víka kolena žlabu LINEAR+</t>
  </si>
  <si>
    <t>Kolena stoupající žlabu LINEAR+</t>
  </si>
  <si>
    <t>Víka kolene stoupajícího žlabu LINEAR+</t>
  </si>
  <si>
    <t>Kolena klesající žlabu LINEAR+</t>
  </si>
  <si>
    <t>Víka kolena klesajícího žlabu LINEAR+</t>
  </si>
  <si>
    <t>T-kusy žlabu LINEAR+</t>
  </si>
  <si>
    <t>Víka T-kusu žlabu LINEAR+</t>
  </si>
  <si>
    <t>T-kusy LIGHT žlabu LINEAR+</t>
  </si>
  <si>
    <t>Víka T-kusu LIGHT žlabu LINEAR+</t>
  </si>
  <si>
    <t>Redukční a koncové díly žlabu LINEAR+</t>
  </si>
  <si>
    <t>Držák univerzální žlabu LINEAR+</t>
  </si>
  <si>
    <t>Držák normový žlabu LINEAR+</t>
  </si>
  <si>
    <t>Držáky středové žlabu LINEAR+</t>
  </si>
  <si>
    <t>Nosníky standardní žlabu LINEAR+</t>
  </si>
  <si>
    <t>Nosníky "C" žlabu LINEAR+</t>
  </si>
  <si>
    <t>Podpěry žlabu LINEAR+</t>
  </si>
  <si>
    <t>Podpěry na střechu žlabu LINEAR+</t>
  </si>
  <si>
    <t>www</t>
  </si>
  <si>
    <t>ARB-14108205</t>
  </si>
  <si>
    <t>Žlab LINEAR+  L1B-P 100/35 "SZ" - perf.L = 3.000 mm</t>
  </si>
  <si>
    <t>m</t>
  </si>
  <si>
    <t>ARB-14108405</t>
  </si>
  <si>
    <t>Žlab LINEAR+  L1B-P 150/35 "SZ" - perf. L = 3.000 mm</t>
  </si>
  <si>
    <t>ARB-14108505</t>
  </si>
  <si>
    <t>Žlab LINEAR+  L1B-P 200/35 "SZ" - perf. L = 3.000 mm</t>
  </si>
  <si>
    <t>ARB-14108706</t>
  </si>
  <si>
    <t>Žlab LINEAR+  L1B-P 300/35 "SZ" - perf. L = 3.000 mm</t>
  </si>
  <si>
    <t>ARB-14110105</t>
  </si>
  <si>
    <t>Žlab LINEAR+  L1B-P 50/50 "SZ" - perf. L = 3.000 mm</t>
  </si>
  <si>
    <t>ARB-14111705</t>
  </si>
  <si>
    <t>Žlab LINEAR+  L1B-P 100/60 "SZ" - perf. L = 3.000 mm</t>
  </si>
  <si>
    <t>ARB-14111715</t>
  </si>
  <si>
    <t>ARB-14111905</t>
  </si>
  <si>
    <t>Žlab LINEAR+  L1B-P 150/60 "SZ" - perf. L = 3.000 mm</t>
  </si>
  <si>
    <t>ARB-14112006</t>
  </si>
  <si>
    <t>Žlab LINEAR+  L1B-P 200/60 "SZ" - perf. L = 3.000 mm</t>
  </si>
  <si>
    <t>ARB-14112015</t>
  </si>
  <si>
    <t>ARB-14112207</t>
  </si>
  <si>
    <t>Žlab LINEAR+  L1B-P 300/60 "SZ" - perf. L = 3.000 mm</t>
  </si>
  <si>
    <t>ARB-14112215</t>
  </si>
  <si>
    <t>ARB-14112308</t>
  </si>
  <si>
    <t>Žlab LINEAR+  L1B-P 400/60 "SZ" - perf. L = 3.000 mm</t>
  </si>
  <si>
    <t>ARB-14112408</t>
  </si>
  <si>
    <t>Žlab LINEAR+  L1B-P 500/60 "SZ" - perf. L = 3.000 mm</t>
  </si>
  <si>
    <t>ARB-14114605</t>
  </si>
  <si>
    <t>Žlab LINEAR+  L1B-P 100/100 "SZ" - perf. L = 3.000 mm</t>
  </si>
  <si>
    <t>ARB-14114805</t>
  </si>
  <si>
    <t>Žlab LINEAR+  L1B-P 150/100 "SZ" - perf. L = 3.000 mm</t>
  </si>
  <si>
    <t>ARB-14114906</t>
  </si>
  <si>
    <t>Žlab LINEAR+  L1B-P 200/100 "SZ" - perf. L = 3.000 mm</t>
  </si>
  <si>
    <t>ARB-14114915-6m</t>
  </si>
  <si>
    <t>ARB-14115107</t>
  </si>
  <si>
    <t>Žlab LINEAR+  L1B-P 300/100 "SZ" - perf. L = 3.000 mm</t>
  </si>
  <si>
    <t>ARB-14115115-6m</t>
  </si>
  <si>
    <t>ARB-14115208</t>
  </si>
  <si>
    <t>Žlab LINEAR+  L1B-P 400/100 "SZ" - perf. L = 3.000 mm</t>
  </si>
  <si>
    <t>ARB-14115308</t>
  </si>
  <si>
    <t>Žlab LINEAR+  L1B-P 500/100 "SZ" - perf. L = 3.000 mm</t>
  </si>
  <si>
    <t>ARB-14115315-6m</t>
  </si>
  <si>
    <r>
      <t xml:space="preserve">Žlaby LINEAR+ - perforované - </t>
    </r>
    <r>
      <rPr>
        <b/>
        <sz val="11"/>
        <color theme="0"/>
        <rFont val="Calibri"/>
        <family val="2"/>
        <charset val="238"/>
      </rPr>
      <t>pro délku rozpětí podpěrných bodů 6.000 mm</t>
    </r>
  </si>
  <si>
    <t>ARB-14118205</t>
  </si>
  <si>
    <t>Žlab LINEAR+  L1B-N 100/35 "SZ" - neperf. L = 3.000 mm</t>
  </si>
  <si>
    <t>ARB-14118405</t>
  </si>
  <si>
    <t>Žlab LINEAR+  L1B-N 150/35 "SZ" - neperf. L = 3.000 mm</t>
  </si>
  <si>
    <t>ARB-14118505</t>
  </si>
  <si>
    <t>Žlab LINEAR+  L1B-N 200/35 "SZ" - neperf. L = 3.000 mm</t>
  </si>
  <si>
    <t>ARB-14118706</t>
  </si>
  <si>
    <t>Žlab LINEAR+  L1B-N 300/35 "SZ" - neperf. L = 3.000 mm</t>
  </si>
  <si>
    <t>ARB-14120105</t>
  </si>
  <si>
    <t>Žlab LINEAR+  L1B-N 50/50 "SZ" - neperf. L = 3.000 mm</t>
  </si>
  <si>
    <t>ARB-14121705</t>
  </si>
  <si>
    <t>Žlab LINEAR+  L1B-N 100/60 "SZ" - neperf. L = 3.000 mm</t>
  </si>
  <si>
    <t>ARB-14121905</t>
  </si>
  <si>
    <t>Žlab LINEAR+  L1B-N 150/60 "SZ" - neperf. L = 3.000 mm</t>
  </si>
  <si>
    <t>ARB-14122006</t>
  </si>
  <si>
    <t>Žlab LINEAR+  L1B-N 200/60 "SZ" - neperf. L = 3.000 mm</t>
  </si>
  <si>
    <t>ARB-14122207</t>
  </si>
  <si>
    <t>Žlab LINEAR+  L1B-N 300/60 "SZ" - neperf. L = 3.000 mm</t>
  </si>
  <si>
    <t>ARB-14122308</t>
  </si>
  <si>
    <t>Žlab LINEAR+  L1B-N 400/60 "SZ" - neperf. L = 3.000 mm</t>
  </si>
  <si>
    <t>ARB-14122408</t>
  </si>
  <si>
    <t>Žlab LINEAR+  L1B-N 500/60 "SZ" - neperf. L = 3.000 mm</t>
  </si>
  <si>
    <t>ARB-14124605</t>
  </si>
  <si>
    <t>Žlab LINEAR+  L1B-N 100/100 "SZ" - neperf. L = 3.000 mm</t>
  </si>
  <si>
    <t>ARB-14124805</t>
  </si>
  <si>
    <t>Žlab LINEAR+  L1B-N 150/100 "SZ" - neperf. L = 3.000 mm</t>
  </si>
  <si>
    <t>ARB-14124906</t>
  </si>
  <si>
    <t>Žlab LINEAR+  L1B-N 200/100 "SZ" - neperf. L = 3.000 mm</t>
  </si>
  <si>
    <t>ARB-14125107</t>
  </si>
  <si>
    <t>Žlab LINEAR+  L1B-N 300/100 "SZ" - neperf. L = 3.000 mm</t>
  </si>
  <si>
    <t>ARB-14125208</t>
  </si>
  <si>
    <t>Žlab LINEAR+  L1B-N 400/100 "SZ" - neperf. L = 3.000 mm</t>
  </si>
  <si>
    <t>ARB-14125308</t>
  </si>
  <si>
    <t>Žlab LINEAR+  L1B-N 500/100 "SZ" - neperf. L = 3.000 mm</t>
  </si>
  <si>
    <t>ARB-14710105</t>
  </si>
  <si>
    <t>Víko žlabu LINEAR+  VL-1B 50 "SZ" L = 3.000 mm</t>
  </si>
  <si>
    <t>ARB-14710305</t>
  </si>
  <si>
    <t>Víko žlabu LINEAR+  VL-1B 100 "SZ" L = 3.000 mm</t>
  </si>
  <si>
    <t>ARB-14710505</t>
  </si>
  <si>
    <t>Víko žlabu LINEAR+  VL-1B 150 "SZ" L = 3.000 mm</t>
  </si>
  <si>
    <t>ARB-14710606</t>
  </si>
  <si>
    <t>Víko žlabu LINEAR+  VL-1B 200 "SZ" L = 3.000 mm</t>
  </si>
  <si>
    <t>ARB-14710806</t>
  </si>
  <si>
    <t>Víko žlabu LINEAR+  VL-1B 300 "SZ" L = 3.000 mm</t>
  </si>
  <si>
    <t>ARB-14710907</t>
  </si>
  <si>
    <t>Víko žlabu LINEAR+  VL-1B 400 "SZ" L = 2.000 mm</t>
  </si>
  <si>
    <t>ARB-14711008</t>
  </si>
  <si>
    <t>Víko žlabu LINEAR+  VL-1B 500 "SZ" L = 2.000 mm</t>
  </si>
  <si>
    <t>ARB-14713007</t>
  </si>
  <si>
    <t>Kabelová přepážka LINEAR+  KPL-B 35 "SZ" L = 3.000 mm</t>
  </si>
  <si>
    <t>ARB-14713207</t>
  </si>
  <si>
    <t>Kabelová přepážka LINEAR+  KPL-B 60 "SZ" L = 3.000 mm</t>
  </si>
  <si>
    <t>ARB-14713407</t>
  </si>
  <si>
    <t>Kabelová přepážka LINEAR+  KPL-B 100 "SZ" L = 3.000 mm</t>
  </si>
  <si>
    <t>ARB-11219900</t>
  </si>
  <si>
    <r>
      <t xml:space="preserve">Spojovací sada SSB - M6 "GZ" </t>
    </r>
    <r>
      <rPr>
        <sz val="10"/>
        <rFont val="Calibri"/>
        <family val="2"/>
        <charset val="238"/>
      </rPr>
      <t>(bal = 100 ks)</t>
    </r>
  </si>
  <si>
    <t>bal</t>
  </si>
  <si>
    <t>ARB-11219905</t>
  </si>
  <si>
    <r>
      <t xml:space="preserve">Vrut TEX 6ti hran 3,9 x 9,5 "GZ" pro fixaci kabelových vík </t>
    </r>
    <r>
      <rPr>
        <sz val="10"/>
        <rFont val="Calibri"/>
        <family val="2"/>
        <charset val="238"/>
      </rPr>
      <t>(bal = 100 ks)</t>
    </r>
  </si>
  <si>
    <t>ARB-14211003</t>
  </si>
  <si>
    <t>Spojka žlabu LINEAR+  SL-1B 35 "SZ"</t>
  </si>
  <si>
    <t>ks</t>
  </si>
  <si>
    <t>ARB-14211005</t>
  </si>
  <si>
    <t>Spojka žlabu LINEAR+  SL-1B 50 "SZ"</t>
  </si>
  <si>
    <t>ARB-14211006</t>
  </si>
  <si>
    <t>Spojka žlabu LINEAR+  SL-1B 60 "SZ"</t>
  </si>
  <si>
    <t>ARB-14211010</t>
  </si>
  <si>
    <t>Spojka žlabu LINEAR+  SL-1B 100 "SZ"</t>
  </si>
  <si>
    <t>ARB-14211103</t>
  </si>
  <si>
    <t>Spojka kloubová žlabu LINEAR+  SKL-1B 35 "SZ"</t>
  </si>
  <si>
    <t>ARB-14211106</t>
  </si>
  <si>
    <t>Spojka kloubová žlabu LINEAR+  SKL-1B 60 "SZ"</t>
  </si>
  <si>
    <t>ARB-14211110</t>
  </si>
  <si>
    <t>Spojka kloubová žlabu LINEAR+  SKL-1B 100 "SZ"</t>
  </si>
  <si>
    <t>ARB-14211303</t>
  </si>
  <si>
    <t>Spojka tvarovací žlabu LINEAR+  STL-1B 35 "SZ"</t>
  </si>
  <si>
    <t>ARB-14211306</t>
  </si>
  <si>
    <t>Spojka tvarovací žlabu LINEAR+  STL-1B 60 "SZ"</t>
  </si>
  <si>
    <t>ARB-14211310</t>
  </si>
  <si>
    <t>Spojka tvarovací žlabu LINEAR+  STL-1B 100 "SZ"</t>
  </si>
  <si>
    <t>ARB-14212006</t>
  </si>
  <si>
    <t>Spojka univerzální žlabu LINEAR+  SUL-1B 60 "SZ"</t>
  </si>
  <si>
    <t>ARB-14212010</t>
  </si>
  <si>
    <t>Spojka univerzální žlabu LINEAR+  SUL-1B 100 "SZ"</t>
  </si>
  <si>
    <t>ARB-14217001</t>
  </si>
  <si>
    <r>
      <t xml:space="preserve">Svorka zemnicí SVZ1-B "mosaz" </t>
    </r>
    <r>
      <rPr>
        <sz val="10"/>
        <rFont val="Calibri"/>
        <family val="2"/>
        <charset val="238"/>
      </rPr>
      <t>(pro vodič průřezu 10-35 mm2)</t>
    </r>
  </si>
  <si>
    <t>ARB-14217002</t>
  </si>
  <si>
    <r>
      <t xml:space="preserve">Svorka zemnicí SVZ2-B "mosaz" </t>
    </r>
    <r>
      <rPr>
        <sz val="10"/>
        <rFont val="Calibri"/>
        <family val="2"/>
        <charset val="238"/>
      </rPr>
      <t>(pro vodič průřezu 35-95 mm2)</t>
    </r>
  </si>
  <si>
    <t>ARB-14220182</t>
  </si>
  <si>
    <t xml:space="preserve">Koleno žlabu LINEAR+  KL-1B 90° (R100) 100/35 "SZ" </t>
  </si>
  <si>
    <t>ARB-14220184</t>
  </si>
  <si>
    <t xml:space="preserve">Koleno žlabu LINEAR+  KL-1B 90° (R100) 150/35 "SZ" </t>
  </si>
  <si>
    <t>ARB-14220185</t>
  </si>
  <si>
    <t xml:space="preserve">Koleno žlabu LINEAR+  KL-1B 90° (R100) 200/35 "SZ" </t>
  </si>
  <si>
    <t>ARB-14220187</t>
  </si>
  <si>
    <t xml:space="preserve">Koleno žlabu LINEAR+  KL-1B 90° (R100) 300/35 "SZ" </t>
  </si>
  <si>
    <t>ARB-14220201</t>
  </si>
  <si>
    <t>Koleno žlabu LINEAR+  KL-1B 90° 50/50 "SZ"</t>
  </si>
  <si>
    <t>ARB-14220217</t>
  </si>
  <si>
    <t>Koleno žlabu LINEAR+  KL-1B 90° (R100) 100/60 "SZ"</t>
  </si>
  <si>
    <t>ARB-14220219</t>
  </si>
  <si>
    <t>Koleno žlabu LINEAR+  KL-1B 90° (R100) 150/60 "SZ"</t>
  </si>
  <si>
    <t>ARB-14220220</t>
  </si>
  <si>
    <t>Koleno žlabu LINEAR+  KL-1B 90° (R100) 200/60 "SZ"</t>
  </si>
  <si>
    <t>ARB-14220222</t>
  </si>
  <si>
    <t>Koleno žlabu LINEAR+  KL-1B 90° (R100) 300/60 "SZ"</t>
  </si>
  <si>
    <t>ARB-14220223</t>
  </si>
  <si>
    <t>Koleno žlabu LINEAR+  KL-1B 90° (R100) 400/60 "SZ"</t>
  </si>
  <si>
    <t>ARB-14220224</t>
  </si>
  <si>
    <t>Koleno žlabu LINEAR+  KL-1B 90° (R100) 500/60 "SZ"</t>
  </si>
  <si>
    <t>ARB-14220246</t>
  </si>
  <si>
    <t>Koleno žlabu LINEAR+  KL-1B 90° (R100) 100/100 "SZ"</t>
  </si>
  <si>
    <t>ARB-14220248</t>
  </si>
  <si>
    <t>Koleno žlabu LINEAR+  KL-1B 90° (R100) 150/100 "SZ"</t>
  </si>
  <si>
    <t>ARB-14220249</t>
  </si>
  <si>
    <t>Koleno žlabu LINEAR+  KL-1B 90° (R100) 200/100 "SZ"</t>
  </si>
  <si>
    <t>ARB-14220251</t>
  </si>
  <si>
    <t>Koleno žlabu LINEAR+  KL-1B 90° (R100) 300/100 "SZ"</t>
  </si>
  <si>
    <t>ARB-14220252</t>
  </si>
  <si>
    <t>Koleno žlabu LINEAR+  KL-1B 90° (R100) 400/100 "SZ"</t>
  </si>
  <si>
    <t>ARB-14220253</t>
  </si>
  <si>
    <t>Koleno žlabu LINEAR+  KL-1B 90° (R100) 500/100 "SZ"</t>
  </si>
  <si>
    <t>ARB-14720103</t>
  </si>
  <si>
    <t>Víko kolena LINEAR+  VKL-1B 90° (R100) 100 "SZ"</t>
  </si>
  <si>
    <t>ARB-14720105</t>
  </si>
  <si>
    <t>Víko kolena LINEAR+  VKL-1B 90° (R100) 150 "SZ"</t>
  </si>
  <si>
    <t>ARB-14720106</t>
  </si>
  <si>
    <t>Víko kolena LINEAR+  VKL-1B 90° (R100) 200 "SZ"</t>
  </si>
  <si>
    <t>ARB-14720108</t>
  </si>
  <si>
    <t>Víko kolena LINEAR+  VKL-1B 90° (R100) 300 "SZ"</t>
  </si>
  <si>
    <t>ARB-14720109</t>
  </si>
  <si>
    <t>Víko kolena LINEAR+  VKL-1B 90° (R100) 400 "SZ"</t>
  </si>
  <si>
    <t>ARB-14720110</t>
  </si>
  <si>
    <t>Víko kolena LINEAR+  VKL-1B 90° (R100) 500 "SZ"</t>
  </si>
  <si>
    <t>ARB-14290082</t>
  </si>
  <si>
    <t xml:space="preserve">Koleno stoupající žlabu LINEAR+  KSL-1B 100/35 "SZ" </t>
  </si>
  <si>
    <t>ARB-14290084</t>
  </si>
  <si>
    <t xml:space="preserve">Koleno stoupající žlabu LINEAR+  KSL-1B 150/35 "SZ" </t>
  </si>
  <si>
    <t>ARB-14290085</t>
  </si>
  <si>
    <t xml:space="preserve">Koleno stoupající žlabu LINEAR+  KSL-1B 200/35 "SZ" </t>
  </si>
  <si>
    <t>ARB-14290087</t>
  </si>
  <si>
    <t xml:space="preserve">Koleno stoupající žlabu LINEAR+  KSL-1B 300/35 "SZ" </t>
  </si>
  <si>
    <t>ARB-14290101</t>
  </si>
  <si>
    <t>Koleno stoupající žlabu LINEAR+  KSL-1B 50/50 "SZ"</t>
  </si>
  <si>
    <t>ARB-14290117</t>
  </si>
  <si>
    <t>Koleno stoupající žlabu LINEAR+  KSL-1B 100/60 "SZ"</t>
  </si>
  <si>
    <t>ARB-14290119</t>
  </si>
  <si>
    <t>Koleno stoupající žlabu LINEAR+  KSL-1B 150/60 "SZ"</t>
  </si>
  <si>
    <t>ARB-14290120</t>
  </si>
  <si>
    <t>Koleno stoupající žlabu LINEAR+  KSL-1B 200/60 "SZ"</t>
  </si>
  <si>
    <t>ARB-14290122</t>
  </si>
  <si>
    <t>Koleno stoupající žlabu LINEAR+  KSL-1B 300/60 "SZ"</t>
  </si>
  <si>
    <t>ARB-14290123</t>
  </si>
  <si>
    <t>Koleno stoupající žlabu LINEAR+  KSL-1B 400/60 "SZ"</t>
  </si>
  <si>
    <t>ARB-14290124</t>
  </si>
  <si>
    <t>Koleno stoupající žlabu LINEAR+  KSL-1B 500/60 "SZ"</t>
  </si>
  <si>
    <t>ARB-14290146</t>
  </si>
  <si>
    <t>Koleno stoupající žlabu LINEAR+  KSL-1B 100/100 "SZ"</t>
  </si>
  <si>
    <t>ARB-14290148</t>
  </si>
  <si>
    <t>Koleno stoupající žlabu LINEAR+  KSL-1B 150/100 "SZ"</t>
  </si>
  <si>
    <t>ARB-14290149</t>
  </si>
  <si>
    <t>Koleno stoupající žlabu LINEAR+  KSL-1B 200/100 "SZ"</t>
  </si>
  <si>
    <t>ARB-14290151</t>
  </si>
  <si>
    <t>Koleno stoupající žlabu LINEAR+  KSL-1B 300/100 "SZ"</t>
  </si>
  <si>
    <t>ARB-14290152</t>
  </si>
  <si>
    <t>Koleno stoupající žlabu LINEAR+  KSL-1B 400/100 "SZ"</t>
  </si>
  <si>
    <t>ARB-14290153</t>
  </si>
  <si>
    <t>Koleno stoupající žlabu LINEAR+  KSL-1B 500/100 "SZ"</t>
  </si>
  <si>
    <t>ARB-14790103</t>
  </si>
  <si>
    <t>Víko kolena stoupajícího LINEAR+  VKSL-1B 100 "SZ"</t>
  </si>
  <si>
    <t>ARB-14790105</t>
  </si>
  <si>
    <t>Víko kolena stoupajícího LINEAR+  VKSL-1B 150 "SZ"</t>
  </si>
  <si>
    <t>ARB-14790106</t>
  </si>
  <si>
    <t>Víko kolena stoupajícího LINEAR+  VKSL-1B 200 "SZ"</t>
  </si>
  <si>
    <t>ARB-14790108</t>
  </si>
  <si>
    <t>Víko kolena stoupajícího LINEAR+  VKSL-1B 300 "SZ"</t>
  </si>
  <si>
    <t>ARB-14790109</t>
  </si>
  <si>
    <t>Víko kolena stoupajícího LINEAR+  VKSL-1B 400 "SZ"</t>
  </si>
  <si>
    <t>ARB-14790110</t>
  </si>
  <si>
    <t>Víko kolena stoupajícího LINEAR+  VKSL-1B 500 "SZ"</t>
  </si>
  <si>
    <t>ARB-14800103</t>
  </si>
  <si>
    <t>Víko kolena klesajícího LINEAR+  VKKL-1B 100 "SZ"</t>
  </si>
  <si>
    <t>ARB-14800105</t>
  </si>
  <si>
    <t>Víko kolena klesajícího LINEAR+  VKKL-1B 150 "SZ"</t>
  </si>
  <si>
    <t>ARB-14800106</t>
  </si>
  <si>
    <t>Víko kolena klesajícího LINEAR+  VKKL-1B 200 "SZ"</t>
  </si>
  <si>
    <t>ARB-14800108</t>
  </si>
  <si>
    <t>Víko kolena klesajícího LINEAR+  VKKL-1B 300 "SZ"</t>
  </si>
  <si>
    <t>ARB-14800109</t>
  </si>
  <si>
    <t>Víko kolena klesajícího LINEAR+  VKKL-1B 400 "SZ"</t>
  </si>
  <si>
    <t>ARB-14800110</t>
  </si>
  <si>
    <t>Víko kolena klesajícího LINEAR+  VKKL-1B 500 "SZ"</t>
  </si>
  <si>
    <t>ARB-14810103</t>
  </si>
  <si>
    <t>Víko T-kusu LINEAR+  VTL-1B (R100) 100 "SZ"</t>
  </si>
  <si>
    <t>ARB-14810105</t>
  </si>
  <si>
    <t>Víko T-kusu LINEAR+  VTL-1B (R100) 150 "SZ"</t>
  </si>
  <si>
    <t>ARB-14810106</t>
  </si>
  <si>
    <t>Víko T-kusu LINEAR+  VTL-1B (R100) 200 "SZ"</t>
  </si>
  <si>
    <t>ARB-14810108</t>
  </si>
  <si>
    <t>Víko T-kusu LINEAR+  VTL-1B (R100) 300 "SZ"</t>
  </si>
  <si>
    <t>ARB-14810109</t>
  </si>
  <si>
    <t>Víko T-kusu LINEAR+  VTL-1B (R100) 400 "SZ"</t>
  </si>
  <si>
    <t>ARB-14810110</t>
  </si>
  <si>
    <t>Víko T-kusu LINEAR+  VTL-1B (R100) 500 "SZ"</t>
  </si>
  <si>
    <t>ARB-14830103</t>
  </si>
  <si>
    <t>Víko T-kusu LIGHT LINEAR+  VTLL-1B (R100) 100 "SZ"</t>
  </si>
  <si>
    <t>ARB-14830105</t>
  </si>
  <si>
    <t>Víko T-kusu LIGHT LINEAR+  VTLL-1B (R100) 150 "SZ"</t>
  </si>
  <si>
    <t>ARB-14830106</t>
  </si>
  <si>
    <t>Víko T-kusu LIGHT LINEAR+  VTLL-1B (R100) 200 "SZ"</t>
  </si>
  <si>
    <t>ARB-14830108</t>
  </si>
  <si>
    <t>Víko T-kusu LIGHT LINEAR+  VTLL-1B (R100) 300 "SZ"</t>
  </si>
  <si>
    <t>ARB-14830109</t>
  </si>
  <si>
    <t>Víko T-kusu LIGHT LINEAR+  VTLL-1B (R100) 400 "SZ"</t>
  </si>
  <si>
    <t>ARB-14830110</t>
  </si>
  <si>
    <t>Víko T-kusu LIGHT LINEAR+  VTLL-1B (R100) 500 "SZ"</t>
  </si>
  <si>
    <t>ARB-14960101</t>
  </si>
  <si>
    <t>Ochranný obvodový lem LINEAR+  OLL-B</t>
  </si>
  <si>
    <t>ARB-14960201</t>
  </si>
  <si>
    <t>Ochranná krytka OK-B</t>
  </si>
  <si>
    <t>ARB-14473050</t>
  </si>
  <si>
    <t xml:space="preserve">Redukční/koncový díl žlabu LINEAR+  RL-1B 50x35   "SZ" </t>
  </si>
  <si>
    <t>ARB-14473100</t>
  </si>
  <si>
    <t xml:space="preserve">Redukční/koncový díl žlabu LINEAR+  RL-1B 100x35   "SZ" </t>
  </si>
  <si>
    <t>ARB-14475050</t>
  </si>
  <si>
    <t>Redukční/koncový díl žlabu LINEAR+  RL-1B 50x50 "SZ"</t>
  </si>
  <si>
    <t>ARB-14476050</t>
  </si>
  <si>
    <t>Redukční/koncový díl žlabu LINEAR+  RL-1B 50x60 "SZ"</t>
  </si>
  <si>
    <t>ARB-14476100</t>
  </si>
  <si>
    <t>Redukční/koncový díl žlabu LINEAR+  RL-1B 100x60 "SZ"</t>
  </si>
  <si>
    <t>ARB-14479050</t>
  </si>
  <si>
    <t>Redukční/koncový díl žlabu LINEAR+  RL-1B 50x100 "SZ"</t>
  </si>
  <si>
    <t>ARB-14479100</t>
  </si>
  <si>
    <t>Redukční/koncový díl žlabu LINEAR+  RL-1B 100x100 "SZ"</t>
  </si>
  <si>
    <t>ARB-14300082</t>
  </si>
  <si>
    <t xml:space="preserve">Koleno klesající žlabu LINEAR+  KKL-1B 100/35 "SZ" </t>
  </si>
  <si>
    <t>ARB-14300084</t>
  </si>
  <si>
    <t xml:space="preserve">Koleno klesající žlabu LINEAR+  KKL-1B 150/35 "SZ" </t>
  </si>
  <si>
    <t>ARB-14300085</t>
  </si>
  <si>
    <t xml:space="preserve">Koleno klesající žlabu LINEAR+  KKL-1B 200/35 "SZ" </t>
  </si>
  <si>
    <t>ARB-14300087</t>
  </si>
  <si>
    <t xml:space="preserve">Koleno klesající žlabu LINEAR+  KKL-1B 300/35 "SZ" </t>
  </si>
  <si>
    <t>ARB-14300101</t>
  </si>
  <si>
    <t>Koleno klesající žlabu LINEAR+  KKL-1B 50/50 "SZ"</t>
  </si>
  <si>
    <t>ARB-14300117</t>
  </si>
  <si>
    <t>Koleno klesající žlabu LINEAR+  KKL-1B 100/60 "SZ"</t>
  </si>
  <si>
    <t>ARB-14300119</t>
  </si>
  <si>
    <t>Koleno klesající žlabu LINEAR+  KKL-1B 150/60 "SZ"</t>
  </si>
  <si>
    <t>ARB-14300120</t>
  </si>
  <si>
    <t>Koleno klesající žlabu LINEAR+  KKL-1B 200/60 "SZ"</t>
  </si>
  <si>
    <t>ARB-14300122</t>
  </si>
  <si>
    <t>Koleno klesající žlabu LINEAR+  KKL-1B 300/60 "SZ"</t>
  </si>
  <si>
    <t>ARB-14300123</t>
  </si>
  <si>
    <t>Koleno klesající žlabu LINEAR+  KKL-1B 400/60 "SZ"</t>
  </si>
  <si>
    <t>ARB-14300124</t>
  </si>
  <si>
    <t>Koleno klesající žlabu LINEAR+  KKL-1B 500/60 "SZ"</t>
  </si>
  <si>
    <t>ARB-14300146</t>
  </si>
  <si>
    <t>Koleno klesající žlabu LINEAR+  KKL-1B 100/100 "SZ"</t>
  </si>
  <si>
    <t>ARB-14300148</t>
  </si>
  <si>
    <t>Koleno klesající žlabu LINEAR+  KKL-1B 150/100 "SZ"</t>
  </si>
  <si>
    <t>ARB-14300149</t>
  </si>
  <si>
    <t>Koleno klesající žlabu LINEAR+  KKL-1B 200/100 "SZ"</t>
  </si>
  <si>
    <t>ARB-14300151</t>
  </si>
  <si>
    <t>Koleno klesající žlabu LINEAR+  KKL-1B 300/100 "SZ"</t>
  </si>
  <si>
    <t>ARB-14300152</t>
  </si>
  <si>
    <t>Koleno klesající žlabu LINEAR+  KKL-1B 400/100 "SZ"</t>
  </si>
  <si>
    <t>ARB-14300153</t>
  </si>
  <si>
    <t>Koleno klesající žlabu LINEAR+  KKL-1B 500/100 "SZ"</t>
  </si>
  <si>
    <t>ARB-14310182</t>
  </si>
  <si>
    <t xml:space="preserve">T-kus žlabu LINEAR+  TL-1B (R100) 100/35 "SZ" </t>
  </si>
  <si>
    <t>ARB-14310184</t>
  </si>
  <si>
    <t xml:space="preserve">T-kus žlabu LINEAR+  TL-1B (R100) 150/35 "SZ" </t>
  </si>
  <si>
    <t>ARB-14310185</t>
  </si>
  <si>
    <t xml:space="preserve">T-kus žlabu LINEAR+  TL-1B (R100) 200/35 "SZ" </t>
  </si>
  <si>
    <t>ARB-14310187</t>
  </si>
  <si>
    <t xml:space="preserve">T-kus žlabu LINEAR+  TL-1B (R100) 300/35 "SZ" </t>
  </si>
  <si>
    <t>ARB-14310217</t>
  </si>
  <si>
    <t>T-kus žlabu LINEAR+  TL-1B (R100) 100/60 "SZ"</t>
  </si>
  <si>
    <t>ARB-14310219</t>
  </si>
  <si>
    <t>T-kus žlabu LINEAR+  TL-1B (R100) 150/60 "SZ"</t>
  </si>
  <si>
    <t>ARB-14310220</t>
  </si>
  <si>
    <t>T-kus žlabu LINEAR+  TL-1B (R100) 200/60 "SZ"</t>
  </si>
  <si>
    <t>ARB-14310222</t>
  </si>
  <si>
    <t>T-kus žlabu LINEAR+  TL-1B (R100) 300/60 "SZ"</t>
  </si>
  <si>
    <t>ARB-14310223</t>
  </si>
  <si>
    <t>T-kus žlabu LINEAR+  TL-1B (R100) 400/60 "SZ"</t>
  </si>
  <si>
    <t>ARB-14310224</t>
  </si>
  <si>
    <t>T-kus žlabu LINEAR+  TL-1B (R100) 500/60 "SZ"</t>
  </si>
  <si>
    <t>ARB-14310246</t>
  </si>
  <si>
    <t>T-kus žlabu LINEAR+  TL-1B (R100) 100/100 "SZ"</t>
  </si>
  <si>
    <t>ARB-14310248</t>
  </si>
  <si>
    <t>T-kus žlabu LINEAR+  TL-1B (R100) 150/100 "SZ"</t>
  </si>
  <si>
    <t>ARB-14310249</t>
  </si>
  <si>
    <t>T-kus žlabu LINEAR+  TL-1B (R100) 200/100 "SZ"</t>
  </si>
  <si>
    <t>ARB-14310251</t>
  </si>
  <si>
    <t>T-kus žlabu LINEAR+  TL-1B (R100) 300/100 "SZ"</t>
  </si>
  <si>
    <t>ARB-14310252</t>
  </si>
  <si>
    <t>T-kus žlabu LINEAR+  TL-1B (R100) 400/100 "SZ"</t>
  </si>
  <si>
    <t>ARB-14310253</t>
  </si>
  <si>
    <t>T-kus žlabu LINEAR+  TL-1B (R100) 500/100 "SZ"</t>
  </si>
  <si>
    <t>ARB-14330382</t>
  </si>
  <si>
    <t>T-kus LIGHT žlabu LINEAR+  TLL-1B (R100) 100/35 "SZ"</t>
  </si>
  <si>
    <t>ARB-14330384</t>
  </si>
  <si>
    <t>T-kus LIGHT žlabu LINEAR+  TLL-1B (R100) 150/35 "SZ"</t>
  </si>
  <si>
    <t>ARB-14330385</t>
  </si>
  <si>
    <t>T-kus LIGHT žlabu LINEAR+  TLL-1B (R100) 200/35 "SZ"</t>
  </si>
  <si>
    <t>ARB-14330387</t>
  </si>
  <si>
    <t>T-kus LIGHT žlabu LINEAR+  TLL-1B (R100) 300/35 "SZ"</t>
  </si>
  <si>
    <t>ARB-14330603</t>
  </si>
  <si>
    <t>T-kus LIGHT žlabu LINEAR+  TLL-1B (R100) 100/60 "SZ"</t>
  </si>
  <si>
    <t>ARB-14330605</t>
  </si>
  <si>
    <t>T-kus LIGHT žlabu LINEAR+  TLL-1B (R100) 150/60 "SZ"</t>
  </si>
  <si>
    <t>ARB-14330606</t>
  </si>
  <si>
    <t>T-kus LIGHT žlabu LINEAR+  TLL-1B (R100) 200/60 "SZ"</t>
  </si>
  <si>
    <t>ARB-14330608</t>
  </si>
  <si>
    <t>T-kus LIGHT žlabu LINEAR+  TLL-1B (R100) 300/60 "SZ"</t>
  </si>
  <si>
    <t>ARB-14330609</t>
  </si>
  <si>
    <t>T-kus LIGHT žlabu LINEAR+  TLL-1B (R100) 400/60 "SZ"</t>
  </si>
  <si>
    <t>ARB-14330610</t>
  </si>
  <si>
    <t>T-kus LIGHT žlabu LINEAR+  TLL-1B (R100) 500/60 "SZ"</t>
  </si>
  <si>
    <t>ARB-14331001</t>
  </si>
  <si>
    <t>T-kus LIGHT žlabu LINEAR+  TLL-1B (R100) 100/100 "SZ"</t>
  </si>
  <si>
    <t>ARB-14331003</t>
  </si>
  <si>
    <t>T-kus LIGHT žlabu LINEAR+  TLL-1B (R100) 150/100 "SZ"</t>
  </si>
  <si>
    <t>ARB-14331004</t>
  </si>
  <si>
    <t>T-kus LIGHT žlabu LINEAR+  TLL-1B (R100) 200/100 "SZ"</t>
  </si>
  <si>
    <t>ARB-14331006</t>
  </si>
  <si>
    <t>T-kus LIGHT žlabu LINEAR+  TLL-1B (R100) 300/100 "SZ"</t>
  </si>
  <si>
    <t>ARB-14331007</t>
  </si>
  <si>
    <t>T-kus LIGHT žlabu LINEAR+  TLL-1B (R100) 400/100 "SZ"</t>
  </si>
  <si>
    <t>ARB-14331008</t>
  </si>
  <si>
    <t>T-kus LIGHT žlabu LINEAR+  TLL-1B (R100) 500/100 "SZ"</t>
  </si>
  <si>
    <t>ARB-14510101</t>
  </si>
  <si>
    <t>Držák univerzální žlabu LINEAR+  DUL-B "SZ"</t>
  </si>
  <si>
    <t>ARB-14510108</t>
  </si>
  <si>
    <t>Držák normový pro FI DNFI-B "SZ"</t>
  </si>
  <si>
    <t>ARB-14510133</t>
  </si>
  <si>
    <t>Držák středový žlabu LINEAR+  DSL-1B 100 "SZ"</t>
  </si>
  <si>
    <t>ARB-14510135</t>
  </si>
  <si>
    <t>Držák středový žlabu LINEAR+  DSL-1B 150 "SZ"</t>
  </si>
  <si>
    <t>ARB-14510136</t>
  </si>
  <si>
    <t>Držák středový žlabu LINEAR+  DSL-1B 200 "SZ"</t>
  </si>
  <si>
    <t>ARB-14520103</t>
  </si>
  <si>
    <t>Nosník STANDARD NS-B 100 "SZ"</t>
  </si>
  <si>
    <t>ARB-14520105</t>
  </si>
  <si>
    <t>Nosník STANDARD NS-B 150 "SZ"</t>
  </si>
  <si>
    <t>ARB-14520106</t>
  </si>
  <si>
    <t>Nosník STANDARD NS-B 200 "SZ"</t>
  </si>
  <si>
    <t>ARB-14520108</t>
  </si>
  <si>
    <t>Nosník STANDARD NS-B 300 "SZ"</t>
  </si>
  <si>
    <t>ARB-14520109</t>
  </si>
  <si>
    <t>Nosník STANDARD NS-B 400 "SZ"</t>
  </si>
  <si>
    <t>ARB-14520110</t>
  </si>
  <si>
    <t>Nosník STANDARD NS-B 500 "SZ"</t>
  </si>
  <si>
    <t>ARB-14520111</t>
  </si>
  <si>
    <t>Nosník STANDARD NS-B 600 "SZ"</t>
  </si>
  <si>
    <t>ARB-14520306</t>
  </si>
  <si>
    <t>Nosník-C žlabu LINEAR+  NCL-B 100 "SZ"</t>
  </si>
  <si>
    <t>ARB-14520307</t>
  </si>
  <si>
    <t>Nosník-C žlabu LINEAR+  NCL-B 150 "SZ"</t>
  </si>
  <si>
    <t>ARB-14520308</t>
  </si>
  <si>
    <t>Nosník-C žlabu LINEAR+  NCL-B 200 "SZ"</t>
  </si>
  <si>
    <t>ARB-14520309</t>
  </si>
  <si>
    <t>Nosník-C žlabu LINEAR+  NCL-B 300 "SZ"</t>
  </si>
  <si>
    <t>ARB-14520390</t>
  </si>
  <si>
    <t>Rozpěrka C-nosníku LINEAR+  RCL-B "SZ"</t>
  </si>
  <si>
    <t>ARB-14530103</t>
  </si>
  <si>
    <t>Podpěra žlabu LINEAR+  PL-B 100 "SZ"</t>
  </si>
  <si>
    <t>ARB-14530105</t>
  </si>
  <si>
    <t>Podpěra žlabu LINEAR+  PL-B 150 "SZ"</t>
  </si>
  <si>
    <t>ARB-14530106</t>
  </si>
  <si>
    <t>Podpěra žlabu LINEAR+  PL-B 200 "SZ"</t>
  </si>
  <si>
    <t>ARB-14530108</t>
  </si>
  <si>
    <t>Podpěra žlabu LINEAR+  PL-B 300 "SZ"</t>
  </si>
  <si>
    <t>ARB-14530109</t>
  </si>
  <si>
    <t>Podpěra žlabu LINEAR+  PL-B 400 "SZ"</t>
  </si>
  <si>
    <t>ARB-14530110</t>
  </si>
  <si>
    <t>Podpěra žlabu LINEAR+  PL-B 500 "SZ"</t>
  </si>
  <si>
    <t>ARB-14536101</t>
  </si>
  <si>
    <r>
      <t xml:space="preserve">Podpěra tras univerzální PTU1-B "PVC" </t>
    </r>
    <r>
      <rPr>
        <sz val="10"/>
        <rFont val="Calibri"/>
        <family val="2"/>
        <charset val="238"/>
      </rPr>
      <t>(pro plechové žlaby)</t>
    </r>
  </si>
  <si>
    <t>Nosníky robustní žlabu LINEAR+</t>
  </si>
  <si>
    <t>ARB-22520105</t>
  </si>
  <si>
    <t>Nosník ROBUSTNÍ NR-B 150 "ŽZ"</t>
  </si>
  <si>
    <t>ARB-22520106</t>
  </si>
  <si>
    <t>Nosník ROBUSTNÍ NR-B 200 "ŽZ"</t>
  </si>
  <si>
    <t>ARB-22520108</t>
  </si>
  <si>
    <t>Nosník ROBUSTNÍ NR-B 300 "ŽZ"</t>
  </si>
  <si>
    <t>ARB-22520109</t>
  </si>
  <si>
    <t>Nosník ROBUSTNÍ NR-B 400 "ŽZ"</t>
  </si>
  <si>
    <t>ARB-22520110</t>
  </si>
  <si>
    <t>Nosník ROBUSTNÍ NR-B 500 "ŽZ"</t>
  </si>
  <si>
    <t>ARB-22520111</t>
  </si>
  <si>
    <t>Nosník ROBUSTNÍ NR-B 600 "ŽZ"</t>
  </si>
  <si>
    <t>Víka žebříku POLAR</t>
  </si>
  <si>
    <t>Kabelové přepážky žebříku POLAR</t>
  </si>
  <si>
    <t>Spojky žebříku POLAR</t>
  </si>
  <si>
    <t>Kolena žebříku POLAR</t>
  </si>
  <si>
    <t>Nosníky robustní žebříku POLAR</t>
  </si>
  <si>
    <t>T-kusy žebříku POLAR</t>
  </si>
  <si>
    <t>Ochranné komponenty žlabů LINEAR+</t>
  </si>
  <si>
    <t>ARB-12110106</t>
  </si>
  <si>
    <t>Žlab LINEAR+  L1B-P 50/50 "ŽZ" - perf.  L = 3.000 mm</t>
  </si>
  <si>
    <t>ARB-12111706</t>
  </si>
  <si>
    <t>Žlab LINEAR+  L1B-P 100/60 "ŽZ" - perf.  L = 3.000 mm</t>
  </si>
  <si>
    <t>ARB-12111906</t>
  </si>
  <si>
    <t>Žlab LINEAR+  L1B-P 150/60 "ŽZ" - perf.  L = 3.000 mm</t>
  </si>
  <si>
    <t>ARB-12112007</t>
  </si>
  <si>
    <t>Žlab LINEAR+  L1B-P 200/60 "ŽZ" - perf.  L = 3.000 mm</t>
  </si>
  <si>
    <t>ARB-12112207</t>
  </si>
  <si>
    <t>Žlab LINEAR+  L1B-P 300/60 "ŽZ" - perf.  L = 3.000 mm</t>
  </si>
  <si>
    <t>ARB-12112308</t>
  </si>
  <si>
    <t>Žlab LINEAR+  L1B-P 400/60 "ŽZ" - perf.  L = 3.000 mm</t>
  </si>
  <si>
    <t>ARB-12112408</t>
  </si>
  <si>
    <t>Žlab LINEAR+  L1B-P 500/60 "ŽZ" - perf.  L = 3.000 mm</t>
  </si>
  <si>
    <t>ARB-12114606</t>
  </si>
  <si>
    <t>Žlab LINEAR+  L1B-P 100/100 "ŽZ" - perf.  L = 3.000 mm</t>
  </si>
  <si>
    <t>ARB-12114806</t>
  </si>
  <si>
    <t>Žlab LINEAR+  L1B-P 150/100 "ŽZ" - perf.  L = 3.000 mm</t>
  </si>
  <si>
    <t>ARB-12114907</t>
  </si>
  <si>
    <t>Žlab LINEAR+  L1B-P 200/100 "ŽZ" - perf.  L = 3.000 mm</t>
  </si>
  <si>
    <t>ARB-12115108</t>
  </si>
  <si>
    <t>Žlab LINEAR+  L1B-P 300/100 "ŽZ" - perf.  L = 3.000 mm</t>
  </si>
  <si>
    <t>ARB-12115208</t>
  </si>
  <si>
    <t>ARB-12115308</t>
  </si>
  <si>
    <t>ARB-12120106</t>
  </si>
  <si>
    <t>Žlab LINEAR+  L1B-N 50/50 "ŽZ" - neperf.  L = 3.000 mm</t>
  </si>
  <si>
    <t>ARB-12121706</t>
  </si>
  <si>
    <t>Žlab LINEAR+  L1B-N 100/60 "ŽZ" - neperf.  L = 3.000 mm</t>
  </si>
  <si>
    <t>ARB-12121906</t>
  </si>
  <si>
    <t>Žlab LINEAR+  L1B-N 150/60 "ŽZ" - neperf.  L = 3.000 mm</t>
  </si>
  <si>
    <t>ARB-12122007</t>
  </si>
  <si>
    <t>Žlab LINEAR+  L1B-N 200/60 "ŽZ" - neperf.  L = 3.000 mm</t>
  </si>
  <si>
    <t>ARB-12122207</t>
  </si>
  <si>
    <t>Žlab LINEAR+  L1B-N 300/60 "ŽZ" - neperf.  L = 3.000 mm</t>
  </si>
  <si>
    <t>ARB-12122308</t>
  </si>
  <si>
    <t>Žlab LINEAR+  L1B-N 400/60 "ŽZ" - neperf.  L = 3.000 mm</t>
  </si>
  <si>
    <t>ARB-12122408</t>
  </si>
  <si>
    <t>Žlab LINEAR+  L1B-N 500/60 "ŽZ" - neperf.  L = 3.000 mm</t>
  </si>
  <si>
    <t>ARB-12124606</t>
  </si>
  <si>
    <t>Žlab LINEAR+  L1B-N 100/100 "ŽZ" - neperf.  L = 3.000 mm</t>
  </si>
  <si>
    <t>ARB-12124806</t>
  </si>
  <si>
    <t>Žlab LINEAR+  L1B-N 150/100 "ŽZ" - neperf.  L = 3.000 mm</t>
  </si>
  <si>
    <t>ARB-12124907</t>
  </si>
  <si>
    <t>Žlab LINEAR+  L1B-N 200/100 "ŽZ" - neperf.  L = 3.000 mm</t>
  </si>
  <si>
    <t>ARB-12125108</t>
  </si>
  <si>
    <t>Žlab LINEAR+  L1B-N 300/100 "ŽZ" - neperf.  L = 3.000 mm</t>
  </si>
  <si>
    <t>ARB-12125208</t>
  </si>
  <si>
    <t>ARB-12125308</t>
  </si>
  <si>
    <t>ARB-12710106</t>
  </si>
  <si>
    <t>Víko žlabu LINEAR+  VL-1B 50 "ŽZ" L = 3.000 mm</t>
  </si>
  <si>
    <t>ARB-12710306</t>
  </si>
  <si>
    <t>Víko žlabu LINEAR+  VL-1B 100 "ŽZ" L = 3.000 mm</t>
  </si>
  <si>
    <t>ARB-12710506</t>
  </si>
  <si>
    <t>Víko žlabu LINEAR+  VL-1B 150 "ŽZ" L = 3.000 mm</t>
  </si>
  <si>
    <t>ARB-12710606</t>
  </si>
  <si>
    <t>Víko žlabu LINEAR+  VL-1B 200 "ŽZ" L = 3.000 mm</t>
  </si>
  <si>
    <t>ARB-12710807</t>
  </si>
  <si>
    <t>Víko žlabu LINEAR+  VL-1B 300 "ŽZ" L = 3.000 mm</t>
  </si>
  <si>
    <t>ARB-12710907</t>
  </si>
  <si>
    <t>Víko žlabu LINEAR+  VL-1B 400 "ŽZ" L = 2.000 mm</t>
  </si>
  <si>
    <t>ARB-12711008</t>
  </si>
  <si>
    <t>Víko žlabu LINEAR+  VL-1B 500 "ŽZ" L = 2.000 mm</t>
  </si>
  <si>
    <t>ARB-12713007</t>
  </si>
  <si>
    <t>Kabelová přepážka LINEAR+  KPL-B 35 "ŽZ" L = 3.000 mm</t>
  </si>
  <si>
    <t>ARB-12713207</t>
  </si>
  <si>
    <t>Kabelová přepážka LINEAR+  KPL-B 60 "ŽZ" L = 3.000 mm</t>
  </si>
  <si>
    <t>ARB-12713407</t>
  </si>
  <si>
    <t>Kabelová přepážka LINEAR+  KPL-B 100 "ŽZ" L = 3.000 mm</t>
  </si>
  <si>
    <t>ARB-12219900</t>
  </si>
  <si>
    <r>
      <t xml:space="preserve">Spojovací sada SSB - M6 "GEOMET" </t>
    </r>
    <r>
      <rPr>
        <sz val="10"/>
        <rFont val="Calibri"/>
        <family val="2"/>
        <charset val="238"/>
        <scheme val="minor"/>
      </rPr>
      <t>(bal = 100 ks)</t>
    </r>
  </si>
  <si>
    <t>ARB-12211005</t>
  </si>
  <si>
    <t>Spojka žlabu LINEAR+  SL-1B 50 "ŽZ"</t>
  </si>
  <si>
    <t>ARB-12211006</t>
  </si>
  <si>
    <t>Spojka žlabu LINEAR+  SL-1B 60 "ŽZ"</t>
  </si>
  <si>
    <t>ARB-12211010</t>
  </si>
  <si>
    <t>Spojka žlabu LINEAR+  SL-1B 100 "ŽZ"</t>
  </si>
  <si>
    <t>ARB-12211106</t>
  </si>
  <si>
    <t>Spojka kloubová žlabu LINEAR+  SKL-1B 60 "ŽZ"</t>
  </si>
  <si>
    <t>ARB-12211110</t>
  </si>
  <si>
    <t>Spojka kloubová žlabu LINEAR+  SKL-1B 100 "ŽZ"</t>
  </si>
  <si>
    <t>ARB-12211306</t>
  </si>
  <si>
    <t>Spojka tvarovací žlabu LINEAR+  STL-1B 60 "ŽZ"</t>
  </si>
  <si>
    <t>ARB-12211310</t>
  </si>
  <si>
    <t>Spojka tvarovací žlabu LINEAR+  STL-1B 100 "ŽZ"</t>
  </si>
  <si>
    <t>ARB-12212006</t>
  </si>
  <si>
    <t>Spojka univerzální žlabu LINEAR+  SUL-1B 60 "ŽZ"</t>
  </si>
  <si>
    <t>ARB-12212010</t>
  </si>
  <si>
    <t>Spojka univerzální žlabu LINEAR+  SUL-1B 100 "ŽZ"</t>
  </si>
  <si>
    <t>ARB-13212106</t>
  </si>
  <si>
    <t>Spojka víka žlabu LINEAR+  SVL-1B 60 "A2"</t>
  </si>
  <si>
    <t>ARB-13212110</t>
  </si>
  <si>
    <t>Spojka víka žlabu LINEAR+  SVL-1B 100 "A2"</t>
  </si>
  <si>
    <t>ARB-12220201</t>
  </si>
  <si>
    <t>Koleno žlabu LINEAR+  KL-1B 90° 50/50 "ŽZ"</t>
  </si>
  <si>
    <t>ARB-12220217</t>
  </si>
  <si>
    <t>Koleno žlabu LINEAR+  KL-1B 90° (R100) 100/60 "ŽZ"</t>
  </si>
  <si>
    <t>ARB-12220219</t>
  </si>
  <si>
    <t>Koleno žlabu LINEAR+  KL-1B 90° (R100) 150/60 "ŽZ"</t>
  </si>
  <si>
    <t>ARB-12220220</t>
  </si>
  <si>
    <t>Koleno žlabu LINEAR+  KL-1B 90° (R100) 200/60 "ŽZ"</t>
  </si>
  <si>
    <t>ARB-12220222</t>
  </si>
  <si>
    <t>Koleno žlabu LINEAR+  KL-1B 90° (R100) 300/60 "ŽZ"</t>
  </si>
  <si>
    <t>ARB-12220223</t>
  </si>
  <si>
    <t>Koleno žlabu LINEAR+  KL-1B 90° (R100) 400/60 "ŽZ"</t>
  </si>
  <si>
    <t>ARB-12220224</t>
  </si>
  <si>
    <t>Koleno žlabu LINEAR+  KL-1B 90° (R100) 500/60 "ŽZ"</t>
  </si>
  <si>
    <t>ARB-12220246</t>
  </si>
  <si>
    <t>Koleno žlabu LINEAR+  KL-1B 90° (R100) 100/100 "ŽZ"</t>
  </si>
  <si>
    <t>ARB-12220248</t>
  </si>
  <si>
    <t>Koleno žlabu LINEAR+  KL-1B 90° (R100) 150/100 "ŽZ"</t>
  </si>
  <si>
    <t>ARB-12220249</t>
  </si>
  <si>
    <t>Koleno žlabu LINEAR+  KL-1B 90° (R100) 200/100 "ŽZ"</t>
  </si>
  <si>
    <t>ARB-12220251</t>
  </si>
  <si>
    <t>Koleno žlabu LINEAR+  KL-1B 90° (R100) 300/100 "ŽZ"</t>
  </si>
  <si>
    <t>ARB-12220252</t>
  </si>
  <si>
    <t>Koleno žlabu LINEAR+  KL-1B 90° (R100) 400/100 "ŽZ"</t>
  </si>
  <si>
    <t>ARB-12220253</t>
  </si>
  <si>
    <t>Koleno žlabu LINEAR+  KL-1B 90° (R100) 500/100 "ŽZ"</t>
  </si>
  <si>
    <t>ARB-12720103</t>
  </si>
  <si>
    <t>Víko kolena LINEAR+  VKL-1B 90° (R100) 100 "ŽZ"</t>
  </si>
  <si>
    <t>ARB-12720105</t>
  </si>
  <si>
    <t>Víko kolena LINEAR+  VKL-1B 90° (R100) 150 "ŽZ"</t>
  </si>
  <si>
    <t>ARB-12720106</t>
  </si>
  <si>
    <t>Víko kolena LINEAR+  VKL-1B 90° (R100) 200 "ŽZ"</t>
  </si>
  <si>
    <t>ARB-12720108</t>
  </si>
  <si>
    <t>Víko kolena LINEAR+  VKL-1B 90° (R100) 300 "ŽZ"</t>
  </si>
  <si>
    <t>ARB-12720109</t>
  </si>
  <si>
    <t>Víko kolena LINEAR+  VKL-1B 90° (R100) 400 "ŽZ"</t>
  </si>
  <si>
    <t>ARB-12720110</t>
  </si>
  <si>
    <t>Víko kolena LINEAR+  VKL-1B 90° (R100) 500 "ŽZ"</t>
  </si>
  <si>
    <t>ARB-12290101</t>
  </si>
  <si>
    <t>Koleno stoupající žlabu LINEAR+  KSL-1B 50/50 "ŽZ"</t>
  </si>
  <si>
    <t>ARB-12290117</t>
  </si>
  <si>
    <t>Koleno stoupající žlabu LINEAR+  KSL-1B 100/60 "ŽZ"</t>
  </si>
  <si>
    <t>ARB-12290119</t>
  </si>
  <si>
    <t>Koleno stoupající žlabu LINEAR+  KSL-1B 150/60 "ŽZ"</t>
  </si>
  <si>
    <t>ARB-12290120</t>
  </si>
  <si>
    <t>Koleno stoupající žlabu LINEAR+  KSL-1B 200/60 "ŽZ"</t>
  </si>
  <si>
    <t>ARB-12290122</t>
  </si>
  <si>
    <t>Koleno stoupající žlabu LINEAR+  KSL-1B 300/60 "ŽZ"</t>
  </si>
  <si>
    <t>ARB-12290123</t>
  </si>
  <si>
    <t>Koleno stoupající žlabu LINEAR+  KSL-1B 400/60 "ŽZ"</t>
  </si>
  <si>
    <t>ARB-12290124</t>
  </si>
  <si>
    <t>Koleno stoupající žlabu LINEAR+  KSL-1B 500/60 "ŽZ"</t>
  </si>
  <si>
    <t>ARB-12290146</t>
  </si>
  <si>
    <t>Koleno stoupající žlabu LINEAR+  KSL-1B 100/100 "ŽZ"</t>
  </si>
  <si>
    <t>ARB-12290148</t>
  </si>
  <si>
    <t>Koleno stoupající žlabu LINEAR+  KSL-1B 150/100 "ŽZ"</t>
  </si>
  <si>
    <t>ARB-12290149</t>
  </si>
  <si>
    <t>Koleno stoupající žlabu LINEAR+  KSL-1B 200/100 "ŽZ"</t>
  </si>
  <si>
    <t>ARB-12290151</t>
  </si>
  <si>
    <t>Koleno stoupající žlabu LINEAR+  KSL-1B 300/100 "ŽZ"</t>
  </si>
  <si>
    <t>ARB-12290152</t>
  </si>
  <si>
    <t>Koleno stoupající žlabu LINEAR+  KSL-1B 400/100 "ŽZ"</t>
  </si>
  <si>
    <t>ARB-12290153</t>
  </si>
  <si>
    <t>Koleno stoupající žlabu LINEAR+  KSL-1B 500/100 "ŽZ"</t>
  </si>
  <si>
    <t>ARB-12790103</t>
  </si>
  <si>
    <t>Víko kolena stoupajícího LINEAR+  VKSL-1B 100 "ŽZ"</t>
  </si>
  <si>
    <t>ARB-12790105</t>
  </si>
  <si>
    <t>Víko kolena stoupajícího LINEAR+  VKSL-1B 150 "ŽZ"</t>
  </si>
  <si>
    <t>ARB-12790106</t>
  </si>
  <si>
    <t>Víko kolena stoupajícího LINEAR+  VKSL-1B 200 "ŽZ"</t>
  </si>
  <si>
    <t>ARB-12790108</t>
  </si>
  <si>
    <t>Víko kolena stoupajícího LINEAR+  VKSL-1B 300 "ŽZ"</t>
  </si>
  <si>
    <t>ARB-12790109</t>
  </si>
  <si>
    <t>Víko kolena stoupajícího LINEAR+  VKSL-1B 400 "ŽZ"</t>
  </si>
  <si>
    <t>ARB-12790110</t>
  </si>
  <si>
    <t>Víko kolena stoupajícího LINEAR+  VKSL-1B 500 "ŽZ"</t>
  </si>
  <si>
    <t>ARB-12300101</t>
  </si>
  <si>
    <t>Koleno klesající žlabu LINEAR+  KKL-1B 50/50 "ŽZ"</t>
  </si>
  <si>
    <t>ARB-12300117</t>
  </si>
  <si>
    <t>Koleno klesající žlabu LINEAR+  KKL-1B 100/60 "ŽZ"</t>
  </si>
  <si>
    <t>ARB-12300119</t>
  </si>
  <si>
    <t>Koleno klesající žlabu LINEAR+  KKL-1B 150/60 "ŽZ"</t>
  </si>
  <si>
    <t>ARB-12300120</t>
  </si>
  <si>
    <t>Koleno klesající žlabu LINEAR+  KKL-1B 200/60 "ŽZ"</t>
  </si>
  <si>
    <t>ARB-12300122</t>
  </si>
  <si>
    <t>Koleno klesající žlabu LINEAR+  KKL-1B 300/60 "ŽZ"</t>
  </si>
  <si>
    <t>ARB-12300123</t>
  </si>
  <si>
    <t>Koleno klesající žlabu LINEAR+  KKL-1B 400/60 "ŽZ"</t>
  </si>
  <si>
    <t>ARB-12300124</t>
  </si>
  <si>
    <t>Koleno klesající žlabu LINEAR+  KKL-1B 500/60 "ŽZ"</t>
  </si>
  <si>
    <t>ARB-12300146</t>
  </si>
  <si>
    <t>Koleno klesající žlabu LINEAR+  KKL-1B 100/100 "ŽZ"</t>
  </si>
  <si>
    <t>ARB-12300148</t>
  </si>
  <si>
    <t>Koleno klesající žlabu LINEAR+  KKL-1B 150/100 "ŽZ"</t>
  </si>
  <si>
    <t>ARB-12300149</t>
  </si>
  <si>
    <t>Koleno klesající žlabu LINEAR+  KKL-1B 200/100 "ŽZ"</t>
  </si>
  <si>
    <t>ARB-12300151</t>
  </si>
  <si>
    <t>Koleno klesající žlabu LINEAR+  KKL-1B 300/100 "ŽZ"</t>
  </si>
  <si>
    <t>ARB-12300152</t>
  </si>
  <si>
    <t>Koleno klesající žlabu LINEAR+  KKL-1B 400/100 "ŽZ"</t>
  </si>
  <si>
    <t>ARB-12300153</t>
  </si>
  <si>
    <t>Koleno klesající žlabu LINEAR+  KKL-1B 500/100 "ŽZ"</t>
  </si>
  <si>
    <t>ARB-12800103</t>
  </si>
  <si>
    <t>Víko kolena klesajícího LINEAR+  VKKL-1B 100 "ŽZ"</t>
  </si>
  <si>
    <t>ARB-12800105</t>
  </si>
  <si>
    <t>Víko kolena klesajícího LINEAR+  VKKL-1B 150 "ŽZ"</t>
  </si>
  <si>
    <t>ARB-12800106</t>
  </si>
  <si>
    <t>Víko kolena klesajícího LINEAR+  VKKL-1B 200 "ŽZ"</t>
  </si>
  <si>
    <t>ARB-12800108</t>
  </si>
  <si>
    <t>Víko kolena klesajícího LINEAR+  VKKL-1B 300 "ŽZ"</t>
  </si>
  <si>
    <t>ARB-12800109</t>
  </si>
  <si>
    <t>Víko kolena klesajícího LINEAR+  VKKL-1B 400 "ŽZ"</t>
  </si>
  <si>
    <t>ARB-12800110</t>
  </si>
  <si>
    <t>Víko kolena klesajícího LINEAR+  VKKL-1B 500 "ŽZ"</t>
  </si>
  <si>
    <t>ARB-12310217</t>
  </si>
  <si>
    <t>T-kus žlabu LINEAR+  TL-1B (R100) 100/60 "ŽZ"</t>
  </si>
  <si>
    <t>ARB-12310219</t>
  </si>
  <si>
    <t>T-kus žlabu LINEAR+  TL-1B (R100) 150/60 "ŽZ"</t>
  </si>
  <si>
    <t>ARB-12310220</t>
  </si>
  <si>
    <t>T-kus žlabu LINEAR+  TL-1B (R100) 200/60 "ŽZ"</t>
  </si>
  <si>
    <t>ARB-12310222</t>
  </si>
  <si>
    <t>T-kus žlabu LINEAR+  TL-1B (R100) 300/60 "ŽZ"</t>
  </si>
  <si>
    <t>ARB-12310223</t>
  </si>
  <si>
    <t>T-kus žlabu LINEAR+  TL-1B (R100) 400/60 "ŽZ"</t>
  </si>
  <si>
    <t>ARB-12310224</t>
  </si>
  <si>
    <t>T-kus žlabu LINEAR+  TL-1B (R100) 500/60 "ŽZ"</t>
  </si>
  <si>
    <t>ARB-12310246</t>
  </si>
  <si>
    <t>T-kus žlabu LINEAR+  TL-1B (R100) 100/100 "ŽZ"</t>
  </si>
  <si>
    <t>ARB-12310248</t>
  </si>
  <si>
    <t>T-kus žlabu LINEAR+  TL-1B (R100) 150/100 "ŽZ"</t>
  </si>
  <si>
    <t>ARB-12310249</t>
  </si>
  <si>
    <t>T-kus žlabu LINEAR+  TL-1B (R100) 200/100 "ŽZ"</t>
  </si>
  <si>
    <t>ARB-12310251</t>
  </si>
  <si>
    <t>T-kus žlabu LINEAR+  TL-1B (R100) 300/100 "ŽZ"</t>
  </si>
  <si>
    <t>ARB-12310252</t>
  </si>
  <si>
    <t>T-kus žlabu LINEAR+  TL-1B (R100) 400/100 "ŽZ"</t>
  </si>
  <si>
    <t>ARB-12310253</t>
  </si>
  <si>
    <t>T-kus žlabu LINEAR+  TL-1B (R100) 500/100 "ŽZ"</t>
  </si>
  <si>
    <t>ARB-12810103</t>
  </si>
  <si>
    <t>Víko T-kusu LINEAR+  VTL-1B (R100) 100 "ŽZ"</t>
  </si>
  <si>
    <t>ARB-12810105</t>
  </si>
  <si>
    <t>Víko T-kusu LINEAR+  VTL-1B (R100) 150 "ŽZ"</t>
  </si>
  <si>
    <t>ARB-12810106</t>
  </si>
  <si>
    <t>Víko T-kusu LINEAR+  VTL-1B (R100) 200 "ŽZ"</t>
  </si>
  <si>
    <t>ARB-12810108</t>
  </si>
  <si>
    <t>Víko T-kusu LINEAR+  VTL-1B (R100) 300 "ŽZ"</t>
  </si>
  <si>
    <t>ARB-12810109</t>
  </si>
  <si>
    <t>Víko T-kusu LINEAR+  VTL-1B (R100) 400 "ŽZ"</t>
  </si>
  <si>
    <t>ARB-12810110</t>
  </si>
  <si>
    <t>Víko T-kusu LINEAR+  VTL-1B (R100) 500 "ŽZ"</t>
  </si>
  <si>
    <t>ARB-12330603</t>
  </si>
  <si>
    <t>T-kus LIGHT žlabu LINEAR+  TLL-1B (R100) 100/60 "ŽZ"</t>
  </si>
  <si>
    <t>ARB-12330605</t>
  </si>
  <si>
    <t>T-kus LIGHT žlabu LINEAR+  TLL-1B (R100) 150/60 "ŽZ"</t>
  </si>
  <si>
    <t>ARB-12330606</t>
  </si>
  <si>
    <t>T-kus LIGHT žlabu LINEAR+  TLL-1B (R100) 200/60 "ŽZ"</t>
  </si>
  <si>
    <t>ARB-12330608</t>
  </si>
  <si>
    <t>T-kus LIGHT žlabu LINEAR+  TLL-1B (R100) 300/60 "ŽZ"</t>
  </si>
  <si>
    <t>ARB-12330609</t>
  </si>
  <si>
    <t>T-kus LIGHT žlabu LINEAR+  TLL-1B (R100) 400/60 "ŽZ"</t>
  </si>
  <si>
    <t>ARB-12330610</t>
  </si>
  <si>
    <t>T-kus LIGHT žlabu LINEAR+  TLL-1B (R100) 500/60 "ŽZ"</t>
  </si>
  <si>
    <t>ARB-12331001</t>
  </si>
  <si>
    <t>T-kus LIGHT žlabu LINEAR+  TLL-1B (R100) 100/100 "ŽZ"</t>
  </si>
  <si>
    <t>ARB-12331003</t>
  </si>
  <si>
    <t>T-kus LIGHT žlabu LINEAR+  TLL-1B (R100) 150/100 "ŽZ"</t>
  </si>
  <si>
    <t>ARB-12331004</t>
  </si>
  <si>
    <t>T-kus LIGHT žlabu LINEAR+  TLL-1B (R100) 200/100 "ŽZ"</t>
  </si>
  <si>
    <t>ARB-12331006</t>
  </si>
  <si>
    <t>T-kus LIGHT žlabu LINEAR+  TLL-1B (R100) 300/100 "ŽZ"</t>
  </si>
  <si>
    <t>ARB-12331007</t>
  </si>
  <si>
    <t>T-kus LIGHT žlabu LINEAR+  TLL-1B (R100) 400/100 "ŽZ"</t>
  </si>
  <si>
    <t>ARB-12331008</t>
  </si>
  <si>
    <t>T-kus LIGHT žlabu LINEAR+  TLL-1B (R100) 500/100 "ŽZ"</t>
  </si>
  <si>
    <t>ARB-12830103</t>
  </si>
  <si>
    <t>Víko T-kusu LIGHT LINEAR+  VTLL-1B (R100) 100 "ŽZ"</t>
  </si>
  <si>
    <t>ARB-12830105</t>
  </si>
  <si>
    <t>Víko T-kusu LIGHT LINEAR+  VTLL-1B (R100) 150 "ŽZ"</t>
  </si>
  <si>
    <t>ARB-12830106</t>
  </si>
  <si>
    <t>Víko T-kusu LIGHT LINEAR+  VTLL-1B (R100) 200 "ŽZ"</t>
  </si>
  <si>
    <t>ARB-12830108</t>
  </si>
  <si>
    <t>Víko T-kusu LIGHT LINEAR+  VTLL-1B (R100) 300 "ŽZ"</t>
  </si>
  <si>
    <t>ARB-12830109</t>
  </si>
  <si>
    <t>Víko T-kusu LIGHT LINEAR+  VTLL-1B (R100) 400 "ŽZ"</t>
  </si>
  <si>
    <t>ARB-12830110</t>
  </si>
  <si>
    <t>Víko T-kusu LIGHT LINEAR+  VTLL-1B (R100) 500 "ŽZ"</t>
  </si>
  <si>
    <t>ARB-12475050</t>
  </si>
  <si>
    <t>Redukční/koncový díl žlabu LINEAR+  RL-1B 50x50 "ŽZ"</t>
  </si>
  <si>
    <t>ARB-12476050</t>
  </si>
  <si>
    <t>Redukční/koncový díl žlabu LINEAR+  RL-1B 50x60 "ŽZ"</t>
  </si>
  <si>
    <t>ARB-12476100</t>
  </si>
  <si>
    <t>Redukční/koncový díl žlabu LINEAR+  RL-1B 100x60 "ŽZ"</t>
  </si>
  <si>
    <t>ARB-12479050</t>
  </si>
  <si>
    <t>Redukční/koncový díl žlabu LINEAR+  RL-1B 50x100 "ŽZ"</t>
  </si>
  <si>
    <t>ARB-12479100</t>
  </si>
  <si>
    <t>Redukční/koncový díl žlabu LINEAR+  RL-1B 100x100 "ŽZ"</t>
  </si>
  <si>
    <t>ARB-12510133</t>
  </si>
  <si>
    <t>Držák středový žlabu LINEAR+  DSL-1B 100 "ŽZ"</t>
  </si>
  <si>
    <t>ARB-12510135</t>
  </si>
  <si>
    <t>Držák středový žlabu LINEAR+  DSL-1B 150 "ŽZ"</t>
  </si>
  <si>
    <t>ARB-12510136</t>
  </si>
  <si>
    <t>Držák středový žlabu LINEAR+  DSL-1B 200 "ŽZ"</t>
  </si>
  <si>
    <t>ARB-13510101</t>
  </si>
  <si>
    <t>Držák univerzální žlabu LINEAR+  DUL-B "A2"</t>
  </si>
  <si>
    <t>ARB-12510173</t>
  </si>
  <si>
    <t>Držák nástěnný stupačkový LINEAR+  DNL-B 100 "ŽZ"</t>
  </si>
  <si>
    <t>ARB-12510176</t>
  </si>
  <si>
    <t>Držák nástěnný stupačkový LINEAR+  DNL-B 200 "ŽZ"</t>
  </si>
  <si>
    <t>ARB-12510178</t>
  </si>
  <si>
    <t>Držák nástěnný stupačkový LINEAR+  DNL-B 300 "ŽZ"</t>
  </si>
  <si>
    <t>Držáky nástěnné žlabu LINEAR+</t>
  </si>
  <si>
    <t>ARB-12520103</t>
  </si>
  <si>
    <t>Nosník STANDARD NS-B 100 "ŽZ"</t>
  </si>
  <si>
    <t>ARB-12520105</t>
  </si>
  <si>
    <t>Nosník STANDARD NS-B 150 "ŽZ"</t>
  </si>
  <si>
    <t>ARB-12520106</t>
  </si>
  <si>
    <t>Nosník STANDARD NS-B 200 "ŽZ"</t>
  </si>
  <si>
    <t>ARB-12520108</t>
  </si>
  <si>
    <t>Nosník STANDARD NS-B 300 "ŽZ"</t>
  </si>
  <si>
    <t>ARB-12520109</t>
  </si>
  <si>
    <t>Nosník STANDARD NS-B 400 "ŽZ"</t>
  </si>
  <si>
    <t>ARB-12520110</t>
  </si>
  <si>
    <t>Nosník STANDARD NS-B 500 "ŽZ"</t>
  </si>
  <si>
    <t>ARB-12520111</t>
  </si>
  <si>
    <t>Nosník STANDARD NS-B 600 "ŽZ"</t>
  </si>
  <si>
    <t>ARB-12520174</t>
  </si>
  <si>
    <t>Držák nosníku úhlový DNU-B 400 "ŽZ"</t>
  </si>
  <si>
    <t>ARB-12520176</t>
  </si>
  <si>
    <t>Držák nosníku úhlový DNU-B 600 "ŽZ"</t>
  </si>
  <si>
    <t>ARB-12520306</t>
  </si>
  <si>
    <t>Nosník-C žlabu LINEAR+  NCL-B 100 "ŽZ"</t>
  </si>
  <si>
    <t>ARB-12520307</t>
  </si>
  <si>
    <t>Nosník-C žlabu LINEAR+  NCL-B 150 "ŽZ"</t>
  </si>
  <si>
    <t>ARB-12520308</t>
  </si>
  <si>
    <t>Nosník-C žlabu LINEAR+  NCL-B 200 "ŽZ"</t>
  </si>
  <si>
    <t>ARB-12520309</t>
  </si>
  <si>
    <t>Nosník-C žlabu LINEAR+  NCL-B 300 "ŽZ"</t>
  </si>
  <si>
    <t>ARB-12520390</t>
  </si>
  <si>
    <t>Rozpěrka C-nosníku LINEAR+  RCL-B "ŽZ"</t>
  </si>
  <si>
    <t>ARB-12530103</t>
  </si>
  <si>
    <t>Podpěra žlabu LINEAR+  PL-B 100 "ŽZ"</t>
  </si>
  <si>
    <t>ARB-12530105</t>
  </si>
  <si>
    <t>Podpěra žlabu LINEAR+  PL-B 150 "ŽZ"</t>
  </si>
  <si>
    <t>ARB-12530106</t>
  </si>
  <si>
    <t>Podpěra žlabu LINEAR+  PL-B 200 "ŽZ"</t>
  </si>
  <si>
    <t>ARB-12530108</t>
  </si>
  <si>
    <t>Podpěra žlabu LINEAR+  PL-B 300 "ŽZ"</t>
  </si>
  <si>
    <t>ARB-12530109</t>
  </si>
  <si>
    <t>Podpěra žlabu LINEAR+  PL-B 400 "ŽZ"</t>
  </si>
  <si>
    <t>ARB-12530110</t>
  </si>
  <si>
    <t>Podpěra žlabu LINEAR+  PL-B 500 "ŽZ"</t>
  </si>
  <si>
    <t>ARB-24111912</t>
  </si>
  <si>
    <t>Kabelový žebřík POLAR  P1B 150/60-333 "SZ" s int. spojkou L = 3.000 mm</t>
  </si>
  <si>
    <t>ARB-24112012</t>
  </si>
  <si>
    <t>Kabelový žebřík POLAR  P1B 200/60-333 "SZ" s int. spojkou L = 3.000 mm</t>
  </si>
  <si>
    <t>ARB-24112212</t>
  </si>
  <si>
    <t>Kabelový žebřík POLAR  P1B 300/60-333 "SZ" s int. spojkou L = 3.000 mm</t>
  </si>
  <si>
    <t>ARB-24112312</t>
  </si>
  <si>
    <t>Kabelový žebřík POLAR  P1B 400/60-333 "SZ" s int. spojkou L = 3.000 mm</t>
  </si>
  <si>
    <t>ARB-24112412</t>
  </si>
  <si>
    <t>Kabelový žebřík POLAR  P1B 500/60-333 "SZ" s int. spojkou L = 3.000 mm</t>
  </si>
  <si>
    <t>ARB-24114815</t>
  </si>
  <si>
    <t>Kabelový žebřík POLAR  P1B 150/100-333 "SZ" s int. spojkou L = 3.000 mm</t>
  </si>
  <si>
    <t>ARB-24114915</t>
  </si>
  <si>
    <t>Kabelový žebřík POLAR  P1B 200/100-333 "SZ" s int. spojkou L = 3.000 mm</t>
  </si>
  <si>
    <t>ARB-24115115</t>
  </si>
  <si>
    <t>Kabelový žebřík POLAR  P1B 300/100-333 "SZ" s int. spojkou L = 3.000 mm</t>
  </si>
  <si>
    <t>ARB-24115215</t>
  </si>
  <si>
    <t>Kabelový žebřík POLAR  P1B 400/100-333 "SZ" s int. spojkou L = 3.000 mm</t>
  </si>
  <si>
    <t>ARB-24115315</t>
  </si>
  <si>
    <t>Kabelový žebřík POLAR  P1B 500/100-333 "SZ" s int. spojkou L = 3.000 mm</t>
  </si>
  <si>
    <t>ARB-24710507</t>
  </si>
  <si>
    <t>Víko žebříku POLAR  VP-1B 150 "SZ" L = 3.000 mm</t>
  </si>
  <si>
    <t>ARB-24710607</t>
  </si>
  <si>
    <t>Víko žebříku POLAR  VP-1B 200 "SZ" L = 3.000 mm</t>
  </si>
  <si>
    <t>ARB-24710807</t>
  </si>
  <si>
    <t>Víko žebříku POLAR  VP-1B 300 "SZ" L = 3.000 mm</t>
  </si>
  <si>
    <t>ARB-24710908</t>
  </si>
  <si>
    <t>Víko žebříku POLAR  VP-1B 400 "SZ" L = 3.000 mm</t>
  </si>
  <si>
    <t>ARB-24711008</t>
  </si>
  <si>
    <t>Víko žebříku POLAR  VP-1B 500 "SZ" L = 3.000 mm</t>
  </si>
  <si>
    <t>ARB-24713007</t>
  </si>
  <si>
    <t>Kabelová přepážka POLAR  KPP-B 60 "SZ" L = 3.000 mm</t>
  </si>
  <si>
    <t>ARB-24713307</t>
  </si>
  <si>
    <t>Kabelová přepážka POLAR  KPP-B 100 "SZ" L = 3.000 mm</t>
  </si>
  <si>
    <t>ARB-11219901</t>
  </si>
  <si>
    <r>
      <t xml:space="preserve">Spojovací sada SSB - M8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</si>
  <si>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  <scheme val="minor"/>
      </rPr>
      <t>(bal = 100 ks)</t>
    </r>
  </si>
  <si>
    <t>ARB-24211006</t>
  </si>
  <si>
    <t>Spojka žebříku POLAR  SP-1B 60 "SZ"</t>
  </si>
  <si>
    <t>ARB-24211010</t>
  </si>
  <si>
    <t>Spojka žebříku POLAR  SP-1B 100 "SZ"</t>
  </si>
  <si>
    <t>ARB-24211106</t>
  </si>
  <si>
    <t>Spojka kloubová žebříku POLAR  SKP-1B 60 "SZ"</t>
  </si>
  <si>
    <t>ARB-24211110</t>
  </si>
  <si>
    <t>Spojka kloubová žebříku POLAR  SKP-1B 100 "SZ"</t>
  </si>
  <si>
    <t>ARB-24211306</t>
  </si>
  <si>
    <t>Spojka tvarovací žebříku POLAR  STP-1B 60 "SZ"</t>
  </si>
  <si>
    <t>ARB-24211310</t>
  </si>
  <si>
    <t>Spojka tvarovací žebříku POLAR  STP-1B 100 "SZ"</t>
  </si>
  <si>
    <t>ARB-24230119</t>
  </si>
  <si>
    <t>Koleno žebříku POLAR  KP-1B 90° (R300) 150/60 "SZ"</t>
  </si>
  <si>
    <t>ARB-24230120</t>
  </si>
  <si>
    <t>Koleno žebříku POLAR  KP-1B 90° (R300) 200/60 "SZ"</t>
  </si>
  <si>
    <t>ARB-24230122</t>
  </si>
  <si>
    <t>Koleno žebříku POLAR  KP-1B 90° (R300) 300/60 "SZ"</t>
  </si>
  <si>
    <t>ARB-24230123</t>
  </si>
  <si>
    <t>Koleno žebříku POLAR  KP-1B 90° (R300) 400/60 "SZ"</t>
  </si>
  <si>
    <t>ARB-24230124</t>
  </si>
  <si>
    <t>Koleno žebříku POLAR  KP-1B 90° (R300) 500/60 "SZ"</t>
  </si>
  <si>
    <t>ARB-24230148</t>
  </si>
  <si>
    <t>Koleno žebříku POLAR  KP-1B 90° (R300) 150/100 "SZ"</t>
  </si>
  <si>
    <t>ARB-24230149</t>
  </si>
  <si>
    <t>Koleno žebříku POLAR  KP-1B 90° (R300) 200/100 "SZ"</t>
  </si>
  <si>
    <t>ARB-24230151</t>
  </si>
  <si>
    <t>Koleno žebříku POLAR  KP-1B 90° (R300) 300/100 "SZ"</t>
  </si>
  <si>
    <t>ARB-24230152</t>
  </si>
  <si>
    <t>Koleno žebříku POLAR  KP-1B 90° (R300) 400/100 "SZ"</t>
  </si>
  <si>
    <t>ARB-24230153</t>
  </si>
  <si>
    <t>Koleno žebříku POLAR  KP-1B 90° (R300) 500/100 "SZ"</t>
  </si>
  <si>
    <t>ARB-24290119</t>
  </si>
  <si>
    <t>Koleno tvarovací vnitřní/vnější žebříku POLAR  KTWP-1B 150/60 "SZ"</t>
  </si>
  <si>
    <t>ARB-24290120</t>
  </si>
  <si>
    <t>Koleno tvarovací vnitřní/vnější žebříku POLAR  KTWP-1B 200/60 "SZ"</t>
  </si>
  <si>
    <t>ARB-24290122</t>
  </si>
  <si>
    <t>Koleno tvarovací vnitřní/vnější žebříku POLAR  KTWP-1B 300/60 "SZ"</t>
  </si>
  <si>
    <t>ARB-24290123</t>
  </si>
  <si>
    <t>Koleno tvarovací vnitřní/vnější žebříku POLAR  KTWP-1B 400/60 "SZ"</t>
  </si>
  <si>
    <t>ARB-24290124</t>
  </si>
  <si>
    <t>Koleno tvarovací vnitřní/vnější žebříku POLAR  KTWP-1B 500/60 "SZ"</t>
  </si>
  <si>
    <t>ARB-24290148</t>
  </si>
  <si>
    <t>Koleno tvarovací vnitřní/vnější žebříku POLAR  KTWP-1B 150/100 "SZ"</t>
  </si>
  <si>
    <t>ARB-24290149</t>
  </si>
  <si>
    <t>Koleno tvarovací vnitřní/vnější žebříku POLAR  KTWP-1B 200/100 "SZ"</t>
  </si>
  <si>
    <t>ARB-24290151</t>
  </si>
  <si>
    <t>Koleno tvarovací vnitřní/vnější žebříku POLAR  KTWP-1B 300/100 "SZ"</t>
  </si>
  <si>
    <t>ARB-24290152</t>
  </si>
  <si>
    <t>Koleno tvarovací vnitřní/vnější žebříku POLAR  KTWP-1B 400/100 "SZ"</t>
  </si>
  <si>
    <t>ARB-24290153</t>
  </si>
  <si>
    <t>Koleno tvarovací vnitřní/vnější žebříku POLAR  KTWP-1B 500/100 "SZ"</t>
  </si>
  <si>
    <t>Kolena tvarovací vnitřní/vnější žebříku POLAR</t>
  </si>
  <si>
    <t>ARB-24320119</t>
  </si>
  <si>
    <t>T-kus žebříku POLAR  TP-1B (R300) 150/60 "SZ"</t>
  </si>
  <si>
    <t>ARB-24320120</t>
  </si>
  <si>
    <t>T-kus žebříku POLAR  TP-1B (R300) 200/60 "SZ"</t>
  </si>
  <si>
    <t>ARB-24320122</t>
  </si>
  <si>
    <t>T-kus žebříku POLAR  TP-1B (R300) 300/60 "SZ"</t>
  </si>
  <si>
    <t>ARB-24320123</t>
  </si>
  <si>
    <t>T-kus žebříku POLAR  TP-1B (R300) 400/60 "SZ"</t>
  </si>
  <si>
    <t>ARB-24320124</t>
  </si>
  <si>
    <t>T-kus žebříku POLAR  TP-1B (R300) 500/60 "SZ"</t>
  </si>
  <si>
    <t>ARB-24320148</t>
  </si>
  <si>
    <t>T-kus žebříku POLAR  TP-1B (R300) 150/100 "SZ"</t>
  </si>
  <si>
    <t>ARB-24320149</t>
  </si>
  <si>
    <t>T-kus žebříku POLAR  TP-1B (R300) 200/100 "SZ"</t>
  </si>
  <si>
    <t>ARB-24320151</t>
  </si>
  <si>
    <t>T-kus žebříku POLAR  TP-1B (R300) 300/100 "SZ"</t>
  </si>
  <si>
    <t>ARB-24320152</t>
  </si>
  <si>
    <t>T-kus žebříku POLAR  TP-1B (R300) 400/100 "SZ"</t>
  </si>
  <si>
    <t>ARB-24320153</t>
  </si>
  <si>
    <t>T-kus žebříku POLAR  TP-1B (R300) 500/100 "SZ"</t>
  </si>
  <si>
    <t>ARB-24529501</t>
  </si>
  <si>
    <t>Příchytka žebříku POLAR  PP-B "SZ"</t>
  </si>
  <si>
    <t>ARB-22111915</t>
  </si>
  <si>
    <t>Kabelový žebřík POLAR  P1B 150/60-333 "ŽZ" s int. spojkou L = 3.000 mm</t>
  </si>
  <si>
    <t>ARB-22112015</t>
  </si>
  <si>
    <t>Kabelový žebřík POLAR  P1B 200/60-333 "ŽZ" s int. spojkou L = 3.000 mm</t>
  </si>
  <si>
    <t>ARB-22112215</t>
  </si>
  <si>
    <t>Kabelový žebřík POLAR  P1B 300/60-333 "ŽZ" s int. spojkou L = 3.000 mm</t>
  </si>
  <si>
    <t>ARB-22112315</t>
  </si>
  <si>
    <t>Kabelový žebřík POLAR  P1B 400/60-333 "ŽZ" s int. spojkou L = 3.000 mm</t>
  </si>
  <si>
    <t>ARB-22112415</t>
  </si>
  <si>
    <t>Kabelový žebřík POLAR  P1B 500/60-333 "ŽZ" s int. spojkou L = 3.000 mm</t>
  </si>
  <si>
    <t>ARB-22114820</t>
  </si>
  <si>
    <t>Kabelový žebřík POLAR  P1B 150/100-333 "ŽZ" s int. spojkou L = 3.000 mm</t>
  </si>
  <si>
    <t>ARB-22114920</t>
  </si>
  <si>
    <t>Kabelový žebřík POLAR  P1B 200/100-333 "ŽZ" s int. spojkou L = 3.000 mm</t>
  </si>
  <si>
    <t>ARB-22115120</t>
  </si>
  <si>
    <t>Kabelový žebřík POLAR  P1B 300/100-333 "ŽZ" s int. spojkou L = 3.000 mm</t>
  </si>
  <si>
    <t>ARB-22115220</t>
  </si>
  <si>
    <t>Kabelový žebřík POLAR  P1B 400/100-333 "ŽZ" s int. spojkou L = 3.000 mm</t>
  </si>
  <si>
    <t>ARB-22115320</t>
  </si>
  <si>
    <t>Kabelový žebřík POLAR  P1B 500/100-333 "ŽZ" s int. spojkou L = 3.000 mm</t>
  </si>
  <si>
    <t>ARB-22710508</t>
  </si>
  <si>
    <t>Víko žebříku POLAR  VP-1B 150 "ŽZ" L = 3.000 mm</t>
  </si>
  <si>
    <t>ARB-22710608</t>
  </si>
  <si>
    <t>Víko žebříku POLAR  VP-1B 200 "ŽZ" L = 3.000 mm</t>
  </si>
  <si>
    <t>ARB-22710808</t>
  </si>
  <si>
    <t>Víko žebříku POLAR  VP-1B 300 "ŽZ" L = 3.000 mm</t>
  </si>
  <si>
    <t>ARB-22710910</t>
  </si>
  <si>
    <t>Víko žebříku POLAR  VP-1B 400 "ŽZ" L = 2.000 mm</t>
  </si>
  <si>
    <t>ARB-22711010</t>
  </si>
  <si>
    <t>Víko žebříku POLAR  VP-1B 500 "ŽZ" L = 2.000 mm</t>
  </si>
  <si>
    <t>ARB-22713007</t>
  </si>
  <si>
    <t>Kabelová přepážka POLAR  KPP-B 60 "ŽZ" L = 3.000 mm</t>
  </si>
  <si>
    <t>ARB-22713307</t>
  </si>
  <si>
    <t>Kabelová přepážka POLAR  KPP-B 100 "ŽZ" L = 3.000 mm</t>
  </si>
  <si>
    <t>ARB-22529001</t>
  </si>
  <si>
    <t>Nosníková vzpěra POLAR  NVP-B "ŽZ" L = 450 mm</t>
  </si>
  <si>
    <t>ARB-12219901</t>
  </si>
  <si>
    <r>
      <t xml:space="preserve">Spojovací sada SSB - M8 "GEOMET" </t>
    </r>
    <r>
      <rPr>
        <sz val="10"/>
        <rFont val="Calibri"/>
        <family val="2"/>
        <charset val="238"/>
        <scheme val="minor"/>
      </rPr>
      <t>(bal = 100 ks)</t>
    </r>
  </si>
  <si>
    <t>ARB-22211006</t>
  </si>
  <si>
    <t>Spojka žebříku POLAR  SP-1B 60 "ŽZ"</t>
  </si>
  <si>
    <t>ARB-22211010</t>
  </si>
  <si>
    <t>Spojka žebříku POLAR  SP-1B 100 "ŽZ"</t>
  </si>
  <si>
    <t>ARB-22211106</t>
  </si>
  <si>
    <t>Spojka kloubová žebříku POLAR  SKP-1B 60 "ŽZ"</t>
  </si>
  <si>
    <t>ARB-22211110</t>
  </si>
  <si>
    <t>Spojka kloubová žebříku POLAR  SKP-1B 100 "ŽZ"</t>
  </si>
  <si>
    <t>ARB-22211306</t>
  </si>
  <si>
    <t>Spojka tvarovací žebříku POLAR  STP-1B 60 "ŽZ"</t>
  </si>
  <si>
    <t>ARB-22211310</t>
  </si>
  <si>
    <t>Spojka tvarovací žebříku POLAR  STP-1B 100 "ŽZ"</t>
  </si>
  <si>
    <t>ARB-23212101</t>
  </si>
  <si>
    <t>Spojka víka žebříku POLAR  SVP-1B "A2"</t>
  </si>
  <si>
    <t>ARB-22230119</t>
  </si>
  <si>
    <t>Koleno žebříku POLAR  KP-1B 90° (R300) 150/60 "ŽZ"</t>
  </si>
  <si>
    <t>ARB-22230120</t>
  </si>
  <si>
    <t>Koleno žebříku POLAR  KP-1B 90° (R300) 200/60 "ŽZ"</t>
  </si>
  <si>
    <t>ARB-22230122</t>
  </si>
  <si>
    <t>Koleno žebříku POLAR  KP-1B 90° (R300) 300/60 "ŽZ"</t>
  </si>
  <si>
    <t>ARB-22230123</t>
  </si>
  <si>
    <t>Koleno žebříku POLAR  KP-1B 90° (R300) 400/60 "ŽZ"</t>
  </si>
  <si>
    <t>ARB-22230124</t>
  </si>
  <si>
    <t>Koleno žebříku POLAR  KP-1B 90° (R300) 500/60 "ŽZ"</t>
  </si>
  <si>
    <t>ARB-22230148</t>
  </si>
  <si>
    <t>Koleno žebříku POLAR  KP-1B 90° (R300) 150/100 "ŽZ"</t>
  </si>
  <si>
    <t>ARB-22230149</t>
  </si>
  <si>
    <t>Koleno žebříku POLAR  KP-1B 90° (R300) 200/100 "ŽZ"</t>
  </si>
  <si>
    <t>ARB-22230151</t>
  </si>
  <si>
    <t>Koleno žebříku POLAR  KP-1B 90° (R300) 300/100 "ŽZ"</t>
  </si>
  <si>
    <t>ARB-22230152</t>
  </si>
  <si>
    <t>Koleno žebříku POLAR  KP-1B 90° (R300) 400/100 "ŽZ"</t>
  </si>
  <si>
    <t>ARB-22230153</t>
  </si>
  <si>
    <t>Koleno žebříku POLAR  KP-1B 90° (R300) 500/100 "ŽZ"</t>
  </si>
  <si>
    <t>ARB-22290119</t>
  </si>
  <si>
    <t>Koleno stoupající žebříku POLAR  KSP-1B 150/60 "ŽZ"</t>
  </si>
  <si>
    <t>ARB-22290120</t>
  </si>
  <si>
    <t>Koleno stoupající žebříku POLAR  KSP-1B 200/60 "ŽZ"</t>
  </si>
  <si>
    <t>ARB-22290122</t>
  </si>
  <si>
    <t>Koleno stoupající žebříku POLAR  KSP-1B 300/60 "ŽZ"</t>
  </si>
  <si>
    <t>ARB-22290123</t>
  </si>
  <si>
    <t>Koleno stoupající žebříku POLAR  KSP-1B 400/60 "ŽZ"</t>
  </si>
  <si>
    <t>ARB-22290124</t>
  </si>
  <si>
    <t>Koleno stoupající žebříku POLAR  KSP-1B 500/60 "ŽZ"</t>
  </si>
  <si>
    <t>ARB-22290148</t>
  </si>
  <si>
    <t>Koleno stoupající žebříku POLAR  KSP-1B 150/100 "ŽZ"</t>
  </si>
  <si>
    <t>ARB-22290149</t>
  </si>
  <si>
    <t>Koleno stoupající žebříku POLAR  KSP-1B 200/100 "ŽZ"</t>
  </si>
  <si>
    <t>ARB-22290151</t>
  </si>
  <si>
    <t>Koleno stoupající žebříku POLAR  KSP-1B 300/100 "ŽZ"</t>
  </si>
  <si>
    <t>ARB-22290152</t>
  </si>
  <si>
    <t>Koleno stoupající žebříku POLAR  KSP-1B 400/100 "ŽZ"</t>
  </si>
  <si>
    <t>ARB-22290153</t>
  </si>
  <si>
    <t>Koleno stoupající žebříku POLAR  KSP-1B 500/100 "ŽZ"</t>
  </si>
  <si>
    <t>Kolena stoupající žebříku POLAR</t>
  </si>
  <si>
    <t>ARB-22300119</t>
  </si>
  <si>
    <t>Koleno klesající žebříku POLAR  KKP-1B 150/60 "ŽZ"</t>
  </si>
  <si>
    <t>ARB-22300120</t>
  </si>
  <si>
    <t>Koleno klesající žebříku POLAR  KKP-1B 200/60 "ŽZ"</t>
  </si>
  <si>
    <t>ARB-22300122</t>
  </si>
  <si>
    <t>Koleno klesající žebříku POLAR  KKP-1B 300/60 "ŽZ"</t>
  </si>
  <si>
    <t>ARB-22300123</t>
  </si>
  <si>
    <t>Koleno klesající žebříku POLAR  KKP-1B 400/60 "ŽZ"</t>
  </si>
  <si>
    <t>ARB-22300124</t>
  </si>
  <si>
    <t>Koleno klesající žebříku POLAR  KKP-1B 500/60 "ŽZ"</t>
  </si>
  <si>
    <t>ARB-22300148</t>
  </si>
  <si>
    <t>Koleno klesající žebříku POLAR  KKP-1B 150/100 "ŽZ"</t>
  </si>
  <si>
    <t>ARB-22300149</t>
  </si>
  <si>
    <t>Koleno klesající žebříku POLAR  KKP-1B 200/100 "ŽZ"</t>
  </si>
  <si>
    <t>ARB-22300151</t>
  </si>
  <si>
    <t>Koleno klesající žebříku POLAR  KKP-1B 300/100 "ŽZ"</t>
  </si>
  <si>
    <t>ARB-22300152</t>
  </si>
  <si>
    <t>Koleno klesající žebříku POLAR  KKP-1B 400/100 "ŽZ"</t>
  </si>
  <si>
    <t>ARB-22300153</t>
  </si>
  <si>
    <t>Koleno klesající žebříku POLAR  KKP-1B 500/100 "ŽZ"</t>
  </si>
  <si>
    <t>Kolena klesající žebříku POLAR</t>
  </si>
  <si>
    <t>ARB-22320119</t>
  </si>
  <si>
    <t>T-kus žebříku POLAR  TP-1B (R300) 150/60 "ŽZ"</t>
  </si>
  <si>
    <t>ARB-22320120</t>
  </si>
  <si>
    <t>T-kus žebříku POLAR  TP-1B (R300) 200/60 "ŽZ"</t>
  </si>
  <si>
    <t>ARB-22320122</t>
  </si>
  <si>
    <t>T-kus žebříku POLAR  TP-1B (R300) 300/60 "ŽZ"</t>
  </si>
  <si>
    <t>ARB-22320123</t>
  </si>
  <si>
    <t>T-kus žebříku POLAR  TP-1B (R300) 400/60 "ŽZ"</t>
  </si>
  <si>
    <t>ARB-22320124</t>
  </si>
  <si>
    <t>T-kus žebříku POLAR  TP-1B (R300) 500/60 "ŽZ"</t>
  </si>
  <si>
    <t>ARB-22320148</t>
  </si>
  <si>
    <t>T-kus žebříku POLAR  TP-1B (R300) 150/100 "ŽZ"</t>
  </si>
  <si>
    <t>ARB-22320149</t>
  </si>
  <si>
    <t>T-kus žebříku POLAR  TP-1B (R300) 200/100 "ŽZ"</t>
  </si>
  <si>
    <t>ARB-22320151</t>
  </si>
  <si>
    <t>T-kus žebříku POLAR  TP-1B (R300) 300/100 "ŽZ"</t>
  </si>
  <si>
    <t>ARB-22320152</t>
  </si>
  <si>
    <t>T-kus žebříku POLAR  TP-1B (R300) 400/100 "ŽZ"</t>
  </si>
  <si>
    <t>ARB-22320153</t>
  </si>
  <si>
    <t>T-kus žebříku POLAR  TP-1B (R300) 500/100 "ŽZ"</t>
  </si>
  <si>
    <t>ARB-22529501</t>
  </si>
  <si>
    <t>Příchytka žebříku POLAR  PP-B "ŽZ"</t>
  </si>
  <si>
    <t>Kabelové žebříky POLAR</t>
  </si>
  <si>
    <t>MZ/ŽZ</t>
  </si>
  <si>
    <t>"MZ"</t>
  </si>
  <si>
    <t>Magnelis ZM310</t>
  </si>
  <si>
    <t>ARB-14330501</t>
  </si>
  <si>
    <t>T-kus LIGHT žlabu LINEAR+  TLL-1B 50/50 "SZ"</t>
  </si>
  <si>
    <t>ARB-12330501</t>
  </si>
  <si>
    <t>T-kus LIGHT žlabu LINEAR+  TLL-1B  50/50 "ŽZ"</t>
  </si>
  <si>
    <t>ARB-17110106</t>
  </si>
  <si>
    <t>Žlab LINEAR+  L1B-P 50/50 "MZ" - perf. L = 3.000 mm</t>
  </si>
  <si>
    <t>ARB-17111706</t>
  </si>
  <si>
    <t>Žlab LINEAR+  L1B-P 100/60 "MZ" - perf. L = 3.000 mm</t>
  </si>
  <si>
    <t>ARB-17112006</t>
  </si>
  <si>
    <t>Žlab LINEAR+  L1B-P 200/60 "MZ" - perf. L = 3.000 mm</t>
  </si>
  <si>
    <t>ARB-17112208</t>
  </si>
  <si>
    <t>Žlab LINEAR+  L1B-P 300/60 "MZ" - perf. L = 3.000 mm</t>
  </si>
  <si>
    <t>ARB-17112408</t>
  </si>
  <si>
    <t>Žlab LINEAR+  L1B-P 500/60 "MZ" - perf. L = 3.000 mm</t>
  </si>
  <si>
    <t>ARB-17114606</t>
  </si>
  <si>
    <t>Žlab LINEAR+  L1B-P 100/100 "MZ" - perf. L = 3.000 mm</t>
  </si>
  <si>
    <t>ARB-17114906</t>
  </si>
  <si>
    <t>Žlab LINEAR+  L1B-P 200/100 "MZ" - perf. L = 3.000 mm</t>
  </si>
  <si>
    <t>ARB-17115308</t>
  </si>
  <si>
    <t>Žlab LINEAR+  L1B-P 500/100 "MZ" - perf. L = 3.000 mm</t>
  </si>
  <si>
    <t>ARB-17120106</t>
  </si>
  <si>
    <t>Žlab LINEAR+  L1B-N 50/50 "MZ" - neperf. L = 3.000 mm</t>
  </si>
  <si>
    <t>ARB-17121706</t>
  </si>
  <si>
    <t>Žlab LINEAR+  L1B-N 100/60 "MZ" - neperf. L = 3.000 mm</t>
  </si>
  <si>
    <t>ARB-17122006</t>
  </si>
  <si>
    <t>Žlab LINEAR+  L1B-N 200/60 "MZ" - neperf. L = 3.000 mm</t>
  </si>
  <si>
    <t>ARB-17122208</t>
  </si>
  <si>
    <t>Žlab LINEAR+  L1B-N 300/60 "MZ" - neperf. L = 3.000 mm</t>
  </si>
  <si>
    <t>ARB-17122408</t>
  </si>
  <si>
    <t>Žlab LINEAR+  L1B-N 500/60 "MZ" - neperf. L = 3.000 mm</t>
  </si>
  <si>
    <t>ARB-17124606</t>
  </si>
  <si>
    <t>Žlab LINEAR+  L1B-N 100/100 "MZ" - neperf. L = 3.000 mm</t>
  </si>
  <si>
    <t>ARB-17124906</t>
  </si>
  <si>
    <t>Žlab LINEAR+  L1B-N 200/100 "MZ" - neperf. L = 3.000 mm</t>
  </si>
  <si>
    <t>ARB-17125308</t>
  </si>
  <si>
    <t>Žlab LINEAR+  L1B-N 500/100 "MZ" - neperf. L = 3.000 mm</t>
  </si>
  <si>
    <t>ARB-17211005</t>
  </si>
  <si>
    <t>Spojka žlabu LINEAR+  SL-1B 50 "MZ"</t>
  </si>
  <si>
    <t>ARB-17211006</t>
  </si>
  <si>
    <t>Spojka žlabu LINEAR+  SL-1B 60 "MZ"</t>
  </si>
  <si>
    <t>ARB-17211010</t>
  </si>
  <si>
    <t>Spojka žlabu LINEAR+  SL-1B 100 "MZ"</t>
  </si>
  <si>
    <t>ARB-17220201</t>
  </si>
  <si>
    <t>Koleno žlabu LINEAR+  KL-1B 90° 50/50 "MZ"</t>
  </si>
  <si>
    <t>ARB-17220217</t>
  </si>
  <si>
    <t>Koleno žlabu LINEAR+  KL-1B 90° (R100) 100/60 "MZ"</t>
  </si>
  <si>
    <t>ARB-17220220</t>
  </si>
  <si>
    <t>Koleno žlabu LINEAR+  KL-1B 90° (R100) 200/60 "MZ"</t>
  </si>
  <si>
    <t>ARB-17220222</t>
  </si>
  <si>
    <t>Koleno žlabu LINEAR+  KL-1B 90° (R100) 300/60 "MZ"</t>
  </si>
  <si>
    <t>ARB-17220224</t>
  </si>
  <si>
    <t>Koleno žlabu LINEAR+  KL-1B 90° (R100) 500/60 "MZ"</t>
  </si>
  <si>
    <t>ARB-17220246</t>
  </si>
  <si>
    <t>Koleno žlabu LINEAR+  KL-1B 90° (R100) 100/100 "MZ"</t>
  </si>
  <si>
    <t>ARB-17220249</t>
  </si>
  <si>
    <t>Koleno žlabu LINEAR+  KL-1B 90° (R100) 200/100 "MZ"</t>
  </si>
  <si>
    <t>ARB-17220253</t>
  </si>
  <si>
    <t>Koleno žlabu LINEAR+  KL-1B 90° (R100) 500/100 "MZ"</t>
  </si>
  <si>
    <t>ARB-17310217</t>
  </si>
  <si>
    <t>T-kus žlabu LINEAR+  TL-1B (R100) 100/60 "MZ"</t>
  </si>
  <si>
    <t>ARB-17310220</t>
  </si>
  <si>
    <t>T-kus žlabu LINEAR+  TL-1B (R100) 200/60 "MZ"</t>
  </si>
  <si>
    <t>ARB-17310222</t>
  </si>
  <si>
    <t>T-kus žlabu LINEAR+  TL-1B (R100) 300/60 "MZ"</t>
  </si>
  <si>
    <t>ARB-17310224</t>
  </si>
  <si>
    <t>T-kus žlabu LINEAR+  TL-1B (R100) 500/60 "MZ"</t>
  </si>
  <si>
    <t>ARB-17310246</t>
  </si>
  <si>
    <t>T-kus žlabu LINEAR+  TL-1B (R100) 100/100 "MZ"</t>
  </si>
  <si>
    <t>ARB-17310249</t>
  </si>
  <si>
    <t>T-kus žlabu LINEAR+  TL-1B (R100) 200/100 "MZ"</t>
  </si>
  <si>
    <t>ARB-17310253</t>
  </si>
  <si>
    <t>T-kus žlabu LINEAR+  TL-1B (R100) 500/100 "MZ"</t>
  </si>
  <si>
    <t>ARB-17330501</t>
  </si>
  <si>
    <t>T-kus LIGHT žlabu LINEAR+  TLL-1B 50/50 "MZ"</t>
  </si>
  <si>
    <t>ARB-17330603</t>
  </si>
  <si>
    <t>T-kus LIGHT žlabu LINEAR+  TLL-1B (R100) 100/60 "MZ"</t>
  </si>
  <si>
    <t>ARB-17330606</t>
  </si>
  <si>
    <t>T-kus LIGHT žlabu LINEAR+  TLL-1B (R100) 200/60 "MZ"</t>
  </si>
  <si>
    <t>ARB-17330608</t>
  </si>
  <si>
    <t>T-kus LIGHT žlabu LINEAR+  TLL-1B (R100) 300/60 "MZ"</t>
  </si>
  <si>
    <t>ARB-17330610</t>
  </si>
  <si>
    <t>T-kus LIGHT žlabu LINEAR+  TLL-1B (R100) 500/60 "MZ"</t>
  </si>
  <si>
    <t>ARB-17331001</t>
  </si>
  <si>
    <t>T-kus LIGHT žlabu LINEAR+  TLL-1B (R100) 100/100 "MZ"</t>
  </si>
  <si>
    <t>ARB-17331004</t>
  </si>
  <si>
    <t>T-kus LIGHT žlabu LINEAR+  TLL-1B (R100) 200/100 "MZ"</t>
  </si>
  <si>
    <t>ARB-17331008</t>
  </si>
  <si>
    <t>T-kus LIGHT žlabu LINEAR+  TLL-1B (R100) 500/100 "MZ"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</si>
  <si>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</si>
  <si>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</si>
  <si>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</si>
  <si>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</si>
  <si>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</si>
  <si>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</si>
  <si>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</si>
  <si>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</si>
  <si>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ARB-17710106</t>
  </si>
  <si>
    <t>Víko žlabu LINEAR+  VL-1B 50 "MZ" L = 3.000 mm</t>
  </si>
  <si>
    <t>ARB-17710306</t>
  </si>
  <si>
    <t>Víko žlabu LINEAR+  VL-1B 100 "MZ" L = 3.000 mm</t>
  </si>
  <si>
    <t>ARB-17710606</t>
  </si>
  <si>
    <t>Víko žlabu LINEAR+  VL-1B 200 "MZ" L = 3.000 mm</t>
  </si>
  <si>
    <t>ARB-17710808</t>
  </si>
  <si>
    <t>Víko žlabu LINEAR+  VL-1B 300 "MZ" L = 3.000 mm</t>
  </si>
  <si>
    <t>ARB-17711008</t>
  </si>
  <si>
    <t>Víko žlabu LINEAR+  VL-1B 500 "MZ" L = 2.000 mm</t>
  </si>
  <si>
    <t>ARB-17713206</t>
  </si>
  <si>
    <t>Kabelová přepážka LINEAR+  KPL-B 60 "MZ" L = 3.000 mm</t>
  </si>
  <si>
    <t>ARB-17720103</t>
  </si>
  <si>
    <t>Víko kolena LINEAR+  VKL-1B 90° (R100) 100 "MZ"</t>
  </si>
  <si>
    <t>ARB-17720106</t>
  </si>
  <si>
    <t>Víko kolena LINEAR+  VKL-1B 90° (R100) 200 "MZ"</t>
  </si>
  <si>
    <t>ARB-17720108</t>
  </si>
  <si>
    <t>Víko kolena LINEAR+  VKL-1B 90° (R100) 300 "MZ"</t>
  </si>
  <si>
    <t>ARB-17720110</t>
  </si>
  <si>
    <t>Víko kolena LINEAR+  VKL-1B 90° (R100) 500 "MZ"</t>
  </si>
  <si>
    <t>ARB-17810103</t>
  </si>
  <si>
    <t>Víko T-kusu LINEAR+  VTL-1B (R100) 100 "MZ"</t>
  </si>
  <si>
    <t>ARB-17810106</t>
  </si>
  <si>
    <t>Víko T-kusu LINEAR+  VTL-1B (R100) 200 "MZ"</t>
  </si>
  <si>
    <t>ARB-17810108</t>
  </si>
  <si>
    <t>Víko T-kusu LINEAR+  VTL-1B (R100) 300 "MZ"</t>
  </si>
  <si>
    <t>ARB-17810110</t>
  </si>
  <si>
    <t>Víko T-kusu LINEAR+  VTL-1B (R100) 500 "MZ"</t>
  </si>
  <si>
    <t>ARB-17830103</t>
  </si>
  <si>
    <t>Víko T-kusu LIGHT LINEAR+  VTLL-1B (R100) 100 "MZ"</t>
  </si>
  <si>
    <t>ARB-17830106</t>
  </si>
  <si>
    <t>Víko T-kusu LIGHT LINEAR+  VTLL-1B (R100) 200 "MZ"</t>
  </si>
  <si>
    <t>ARB-17830108</t>
  </si>
  <si>
    <t>Víko T-kusu LIGHT LINEAR+  VTLL-1B (R100) 300 "MZ"</t>
  </si>
  <si>
    <t>ARB-17830110</t>
  </si>
  <si>
    <t>Víko T-kusu LIGHT LINEAR+  VTLL-1B (R100) 500 "MZ"</t>
  </si>
  <si>
    <r>
      <t xml:space="preserve">Žlab LINEAR+  L1B-P-FI 100/60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</si>
  <si>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200/60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</si>
  <si>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300/60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</si>
  <si>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t>Žlaby LINEAR+  perforované, FI normové</t>
  </si>
  <si>
    <r>
      <t xml:space="preserve">Žlab LINEAR+  L1B-P-VR 200/100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</si>
  <si>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300/100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</si>
  <si>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500/100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</si>
  <si>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t>ARB-21520105</t>
  </si>
  <si>
    <t>Nosník ROBUSTNÍ NR-B 150 "GZ"</t>
  </si>
  <si>
    <t>ARB-21520106</t>
  </si>
  <si>
    <t>Nosník ROBUSTNÍ NR-B 200 "GZ"</t>
  </si>
  <si>
    <t>ARB-21520108</t>
  </si>
  <si>
    <t>Nosník ROBUSTNÍ NR-B 300 "GZ"</t>
  </si>
  <si>
    <t>ARB-21520109</t>
  </si>
  <si>
    <t>Nosník ROBUSTNÍ NR-B 400 "GZ"</t>
  </si>
  <si>
    <t>ARB-21520110</t>
  </si>
  <si>
    <t>Nosník ROBUSTNÍ NR-B 500 "GZ"</t>
  </si>
  <si>
    <t>ARB-21520111</t>
  </si>
  <si>
    <t>Nosník ROBUSTNÍ NR-B 600 "GZ"</t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</si>
  <si>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LINEAR+ a POLAR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25.000,- Kč bez DPH.</t>
    </r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</si>
  <si>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LINEAR+ a POLAR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</si>
  <si>
    <t>ARB-14115210</t>
  </si>
  <si>
    <t>ARB-14115310</t>
  </si>
  <si>
    <t>ARB-14125210</t>
  </si>
  <si>
    <t>ARB-14125310</t>
  </si>
  <si>
    <t>ARB-12115210</t>
  </si>
  <si>
    <t>ARB-12115310</t>
  </si>
  <si>
    <t>ARB-12125210</t>
  </si>
  <si>
    <t>ARB-12125310</t>
  </si>
  <si>
    <t>Platný od 1.7.2025</t>
  </si>
  <si>
    <t>Žlab LINEAR+  L1B-P(E) 400/60 "SZ" - perf. Economy L = 3.000 mm</t>
  </si>
  <si>
    <t>ARB-14112310</t>
  </si>
  <si>
    <t>Žlab LINEAR+  L1B-P(E) 500/60 "SZ" - perf. Economy L = 3.000 mm</t>
  </si>
  <si>
    <t>ARB-14112410</t>
  </si>
  <si>
    <t>Žlab LINEAR+  L1B-P(E) 400/100 "SZ" - perf. Economy L = 3.000 mm</t>
  </si>
  <si>
    <t>Žlab LINEAR+  L1B-P(E) 500/100 "SZ" - perf. Economy L = 3.000 mm</t>
  </si>
  <si>
    <t>Žlab LINEAR+  L1B-N(E) 400/60 "SZ" - neperf. Economy L = 3.000 mm</t>
  </si>
  <si>
    <t>ARB-14122310</t>
  </si>
  <si>
    <t>Žlab LINEAR+  L1B-N(E) 500/60 "SZ" - neperf. Economy L = 3.000 mm</t>
  </si>
  <si>
    <t>ARB-14122410</t>
  </si>
  <si>
    <t>Žlab LINEAR+  L1B-N(E) 400/100 "SZ" - neperf. Economy L = 3.000 mm</t>
  </si>
  <si>
    <t>Žlab LINEAR+  L1B-N(E) 500/100 "SZ" - neperf. Economy L = 3.000 mm</t>
  </si>
  <si>
    <t>Žlab LINEAR+  L1B-P(E) 500/60 "MZ" - perf. Economy L = 3.000 mm</t>
  </si>
  <si>
    <t>ARB-17112410</t>
  </si>
  <si>
    <t>Žlab LINEAR+  L1B-P(E) 500/100 "MZ" - perf. Economy L = 3.000 mm</t>
  </si>
  <si>
    <t>ARB-17115310</t>
  </si>
  <si>
    <t>Žlab LINEAR+  L1B-N(E) 500/60 "MZ" - neperf. Economy L = 3.000 mm</t>
  </si>
  <si>
    <t>ARB-17122410</t>
  </si>
  <si>
    <t>Žlab LINEAR+  L1B-N(E) 500/100 "MZ" - neperf. Economy L = 3.000 mm</t>
  </si>
  <si>
    <t>ARB-17125310</t>
  </si>
  <si>
    <t>Žlab LINEAR+  L1B-P(E) 400/60 "ŽZ" - perf. Economy  L = 3.000 mm</t>
  </si>
  <si>
    <t>ARB-12112310</t>
  </si>
  <si>
    <t>Žlab LINEAR+  L1B-P(E) 500/60 "ŽZ" - perf. Economy L = 3.000 mm</t>
  </si>
  <si>
    <t>ARB-12112410</t>
  </si>
  <si>
    <t>Žlab LINEAR+  L1B-P(E) 400/100 "ŽZ" - perf. Economy L = 3.000 mm</t>
  </si>
  <si>
    <t>Žlab LINEAR+  L1B-P 400/100 "ŽZ" - perf. L = 3.000 mm</t>
  </si>
  <si>
    <t>Žlab LINEAR+  L1B-P(E) 500/100 "ŽZ" - perf. Economy L = 3.000 mm</t>
  </si>
  <si>
    <t>Žlab LINEAR+  L1B-P 500/100 "ŽZ" - perf. L = 3.000 mm</t>
  </si>
  <si>
    <t>Žlab LINEAR+  L1B-N(E) 400/60 "ŽZ" - neperf. Economy L = 3.000 mm</t>
  </si>
  <si>
    <t>ARB-12122310</t>
  </si>
  <si>
    <t>Žlab LINEAR+  L1B-N(E) 500/60 "ŽZ" - neperf. Economy L = 3.000 mm</t>
  </si>
  <si>
    <t>ARB-12122410</t>
  </si>
  <si>
    <t>Žlab LINEAR+  L1B-N(E) 400/100 "ŽZ" - neperf. Economy L = 3.000 mm</t>
  </si>
  <si>
    <t>Žlab LINEAR+  L1B-N 400/100 "ŽZ" - neperf. L = 3.000 mm</t>
  </si>
  <si>
    <t>Žlab LINEAR+  L1B-N(E) 500/100 "ŽZ" - neperf. Economy L = 3.000 mm</t>
  </si>
  <si>
    <t>Žlab LINEAR+  L1B-N 500/100 "ŽZ" - neperf. L = 3.000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</si>
</sst>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0.000"/>
    <numFmt numFmtId="166" formatCode="0.0%"/>
  </numFmts>
  <fonts count="34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color indexed="17"/>
      <name val="Calibri"/>
      <family val="2"/>
    </font>
    <font>
      <b/>
      <sz val="11"/>
      <color theme="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u/>
      <sz val="10"/>
      <color theme="1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3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3" fontId="3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/>
    </xf>
    <xf numFmtId="2" fontId="6" fillId="3" borderId="0" xfId="0" applyNumberFormat="1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165" fontId="6" fillId="3" borderId="0" xfId="0" applyNumberFormat="1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5" fillId="0" borderId="0" xfId="0" quotePrefix="1" applyNumberFormat="1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5" fillId="8" borderId="12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6" fillId="7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2" borderId="11" xfId="0" applyFont="1" applyFill="1" applyBorder="1" applyAlignment="1">
      <alignment vertical="center"/>
    </xf>
    <xf numFmtId="0" fontId="22" fillId="0" borderId="0" xfId="1" applyFont="1" applyFill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9" borderId="0" xfId="0" applyFill="1"/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" fontId="6" fillId="3" borderId="0" xfId="0" applyNumberFormat="1" applyFont="1" applyFill="1" applyAlignment="1">
      <alignment horizontal="center" vertical="center"/>
    </xf>
    <xf numFmtId="0" fontId="19" fillId="0" borderId="0" xfId="1" applyFont="1" applyAlignment="1" applyProtection="1">
      <alignment horizontal="left" vertical="center"/>
    </xf>
    <xf numFmtId="0" fontId="2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2" borderId="25" xfId="0" applyFont="1" applyFill="1" applyBorder="1" applyAlignment="1">
      <alignment vertical="center"/>
    </xf>
    <xf numFmtId="0" fontId="2" fillId="2" borderId="26" xfId="0" applyFont="1" applyFill="1" applyBorder="1" applyAlignment="1">
      <alignment horizontal="center" vertical="center"/>
    </xf>
    <xf numFmtId="2" fontId="23" fillId="2" borderId="26" xfId="0" applyNumberFormat="1" applyFont="1" applyFill="1" applyBorder="1" applyAlignment="1">
      <alignment horizontal="right" vertical="center"/>
    </xf>
    <xf numFmtId="164" fontId="23" fillId="2" borderId="27" xfId="0" applyNumberFormat="1" applyFont="1" applyFill="1" applyBorder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165" fontId="2" fillId="0" borderId="25" xfId="0" applyNumberFormat="1" applyFont="1" applyBorder="1" applyAlignment="1">
      <alignment horizontal="right" vertical="center"/>
    </xf>
    <xf numFmtId="1" fontId="2" fillId="0" borderId="27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1" applyFont="1" applyFill="1" applyAlignment="1">
      <alignment horizontal="center"/>
    </xf>
    <xf numFmtId="0" fontId="20" fillId="0" borderId="0" xfId="1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4" fontId="25" fillId="0" borderId="0" xfId="0" applyNumberFormat="1" applyFont="1" applyAlignment="1">
      <alignment horizontal="center" vertical="center"/>
    </xf>
    <xf numFmtId="164" fontId="25" fillId="2" borderId="0" xfId="0" applyNumberFormat="1" applyFont="1" applyFill="1" applyAlignment="1">
      <alignment horizontal="right" vertical="center"/>
    </xf>
    <xf numFmtId="166" fontId="25" fillId="2" borderId="0" xfId="0" applyNumberFormat="1" applyFont="1" applyFill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26" fillId="0" borderId="0" xfId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164" fontId="3" fillId="2" borderId="0" xfId="0" applyNumberFormat="1" applyFont="1" applyFill="1" applyAlignment="1">
      <alignment horizontal="right" vertical="center"/>
    </xf>
    <xf numFmtId="166" fontId="3" fillId="2" borderId="0" xfId="0" applyNumberFormat="1" applyFon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6" fillId="0" borderId="0" xfId="1" applyFont="1" applyFill="1" applyAlignment="1">
      <alignment horizontal="center"/>
    </xf>
    <xf numFmtId="0" fontId="2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>
      <alignment horizontal="center" vertical="center"/>
    </xf>
    <xf numFmtId="0" fontId="31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33" fillId="0" borderId="0" xfId="1" applyFont="1" applyFill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right" vertical="center"/>
    </xf>
    <xf numFmtId="164" fontId="25" fillId="0" borderId="0" xfId="0" applyNumberFormat="1" applyFont="1" applyAlignment="1">
      <alignment horizontal="right" vertical="center"/>
    </xf>
    <xf numFmtId="166" fontId="25" fillId="0" borderId="0" xfId="0" applyNumberFormat="1" applyFont="1" applyAlignment="1">
      <alignment horizontal="center" vertical="center"/>
    </xf>
    <xf numFmtId="0" fontId="33" fillId="0" borderId="0" xfId="1" applyFont="1" applyFill="1" applyAlignment="1">
      <alignment horizontal="center"/>
    </xf>
    <xf numFmtId="0" fontId="33" fillId="0" borderId="0" xfId="1" applyFont="1" applyAlignment="1">
      <alignment horizontal="center" vertical="center"/>
    </xf>
    <xf numFmtId="0" fontId="33" fillId="0" borderId="0" xfId="1" applyFont="1" applyAlignment="1">
      <alignment horizontal="center"/>
    </xf>
    <xf numFmtId="166" fontId="3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/>
    </xf>
    <xf numFmtId="0" fontId="20" fillId="0" borderId="0" xfId="1" applyFont="1" applyFill="1" applyAlignment="1" applyProtection="1">
      <alignment horizontal="left" vertical="center"/>
    </xf>
    <xf numFmtId="0" fontId="15" fillId="0" borderId="0" xfId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2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4A3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eetMetadata" Target="metadata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06/relationships/rdRichValueTypes" Target="richData/rdRichValueTyp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microsoft.com/office/2017/06/relationships/rdRichValueStructure" Target="richData/rdrichvaluestructure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s://www.arkys.cz/online/LinearPlus-Polar/#20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arkys.cz/online/LinearPlus-Polar/#40/z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40</xdr:row>
      <xdr:rowOff>84905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6852249-69C9-4A26-AAE9-9989116BF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656190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513600</xdr:colOff>
      <xdr:row>27</xdr:row>
      <xdr:rowOff>128025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F6BB5-B3FB-43C0-8CF4-EFFD0A78F0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6000000" cy="450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31763</xdr:colOff>
      <xdr:row>36</xdr:row>
      <xdr:rowOff>38100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5C2C0B3-6990-42DD-A695-B894BBBF35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261363" cy="6981825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prislusenstvi-linear-plus/tvarove-prvky" TargetMode="External"/><Relationship Id="rId117" Type="http://schemas.openxmlformats.org/officeDocument/2006/relationships/hyperlink" Target="https://www.arkys.cz/cs/linear/linear-plus/kabelove-zlaby-linear-plus-neperforovane" TargetMode="External"/><Relationship Id="rId21" Type="http://schemas.openxmlformats.org/officeDocument/2006/relationships/hyperlink" Target="https://www.arkys.cz/cs/linear/linear-plus/prislusenstvi-linear-plus/spojky-a-spojovaci-material" TargetMode="External"/><Relationship Id="rId42" Type="http://schemas.openxmlformats.org/officeDocument/2006/relationships/hyperlink" Target="https://www.arkys.cz/cs/linear/linear-plus/prislusenstvi-linear-plus/tvarove-prvky" TargetMode="External"/><Relationship Id="rId47" Type="http://schemas.openxmlformats.org/officeDocument/2006/relationships/hyperlink" Target="https://www.arkys.cz/cs/linear/linear-plus/prislusenstvi-linear-plus/tvarove-prvky" TargetMode="External"/><Relationship Id="rId63" Type="http://schemas.openxmlformats.org/officeDocument/2006/relationships/hyperlink" Target="https://www.arkys.cz/cs/polar/prislusenstvi-polar/nosniky-a-podpery" TargetMode="External"/><Relationship Id="rId68" Type="http://schemas.openxmlformats.org/officeDocument/2006/relationships/hyperlink" Target="https://www.arkys.cz/cs/linear/linear-plus/prislusenstvi-linear-plus/drzaky" TargetMode="External"/><Relationship Id="rId84" Type="http://schemas.openxmlformats.org/officeDocument/2006/relationships/hyperlink" Target="https://www.arkys.cz/cs/linear/linear-plus/kabelove-zlaby-linear-plus-perforovane" TargetMode="External"/><Relationship Id="rId89" Type="http://schemas.openxmlformats.org/officeDocument/2006/relationships/hyperlink" Target="https://www.arkys.cz/cs/linear/linear-plus/kabelove-zlaby-linear-plus-perforovane" TargetMode="External"/><Relationship Id="rId112" Type="http://schemas.openxmlformats.org/officeDocument/2006/relationships/hyperlink" Target="https://www.arkys.cz/cs/linear/linear-plus/kabelove-zlaby-linear-plus-neperforovane" TargetMode="External"/><Relationship Id="rId16" Type="http://schemas.openxmlformats.org/officeDocument/2006/relationships/hyperlink" Target="https://www.arkys.cz/cs/linear/linear-plus/prislusenstvi-linear-plus/spojky-a-spojovaci-material" TargetMode="External"/><Relationship Id="rId107" Type="http://schemas.openxmlformats.org/officeDocument/2006/relationships/hyperlink" Target="https://www.arkys.cz/cs/linear/linear-plus/kabelove-zlaby-linear-plus-neperforovane" TargetMode="External"/><Relationship Id="rId11" Type="http://schemas.openxmlformats.org/officeDocument/2006/relationships/hyperlink" Target="https://www.arkys.cz/cs/linear/linear-plus/prislusenstvi-linear-plus/spojky-a-spojovaci-material" TargetMode="External"/><Relationship Id="rId32" Type="http://schemas.openxmlformats.org/officeDocument/2006/relationships/hyperlink" Target="https://www.arkys.cz/cs/linear/linear-plus/prislusenstvi-linear-plus/tvarove-prvky" TargetMode="External"/><Relationship Id="rId37" Type="http://schemas.openxmlformats.org/officeDocument/2006/relationships/hyperlink" Target="https://www.arkys.cz/cs/linear/linear-plus/prislusenstvi-linear-plus/tvarove-prvky" TargetMode="External"/><Relationship Id="rId53" Type="http://schemas.openxmlformats.org/officeDocument/2006/relationships/hyperlink" Target="https://www.arkys.cz/cs/linear/linear-plus/prislusenstvi-linear-plus/drzaky" TargetMode="External"/><Relationship Id="rId58" Type="http://schemas.openxmlformats.org/officeDocument/2006/relationships/hyperlink" Target="https://www.arkys.cz/cs/linear/linear-plus/prislusenstvi-linear-plus/nosniky-a-podpery" TargetMode="External"/><Relationship Id="rId74" Type="http://schemas.openxmlformats.org/officeDocument/2006/relationships/hyperlink" Target="https://www.arkys.cz/cs/linear/linear-plus/prislusenstvi-linear-plus/vika-a-prepazky" TargetMode="External"/><Relationship Id="rId79" Type="http://schemas.openxmlformats.org/officeDocument/2006/relationships/hyperlink" Target="https://www.arkys.cz/cs/linear/linear-plus/prislusenstvi-linear-plus/vika-a-prepazky" TargetMode="External"/><Relationship Id="rId102" Type="http://schemas.openxmlformats.org/officeDocument/2006/relationships/hyperlink" Target="https://www.arkys.cz/cs/linear/linear-plus/kabelove-zlaby-linear-plus-perforovane" TargetMode="External"/><Relationship Id="rId123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prislusenstvi-linear-plus/vika-a-prepazky" TargetMode="External"/><Relationship Id="rId90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kabelove-zlaby-linear-plus-perforovane" TargetMode="External"/><Relationship Id="rId22" Type="http://schemas.openxmlformats.org/officeDocument/2006/relationships/hyperlink" Target="https://www.arkys.cz/cs/linear/linear-plus/prislusenstvi-linear-plus/spojky-a-spojovaci-material" TargetMode="External"/><Relationship Id="rId27" Type="http://schemas.openxmlformats.org/officeDocument/2006/relationships/hyperlink" Target="https://www.arkys.cz/cs/linear/linear-plus/prislusenstvi-linear-plus/tvarove-prvky" TargetMode="External"/><Relationship Id="rId43" Type="http://schemas.openxmlformats.org/officeDocument/2006/relationships/hyperlink" Target="https://www.arkys.cz/cs/linear/linear-plus/prislusenstvi-linear-plus/tvarove-prvky" TargetMode="External"/><Relationship Id="rId48" Type="http://schemas.openxmlformats.org/officeDocument/2006/relationships/hyperlink" Target="https://www.arkys.cz/cs/linear/linear-plus/prislusenstvi-linear-plus/tvarove-prvky" TargetMode="External"/><Relationship Id="rId64" Type="http://schemas.openxmlformats.org/officeDocument/2006/relationships/hyperlink" Target="https://www.arkys.cz/cs/linear/linear-plus/prislusenstvi-linear-plus/nosniky-a-podpery" TargetMode="External"/><Relationship Id="rId69" Type="http://schemas.openxmlformats.org/officeDocument/2006/relationships/hyperlink" Target="https://www.arkys.cz/cs/linear/linear-plus/prislusenstvi-linear-plus/nosniky-a-podpery" TargetMode="External"/><Relationship Id="rId113" Type="http://schemas.openxmlformats.org/officeDocument/2006/relationships/hyperlink" Target="https://www.arkys.cz/cs/linear/linear-plus/kabelove-zlaby-linear-plus-neperforovane" TargetMode="External"/><Relationship Id="rId118" Type="http://schemas.openxmlformats.org/officeDocument/2006/relationships/hyperlink" Target="https://www.arkys.cz/cs/linear/linear-plus/kabelove-zlaby-linear-plus-neperforovane" TargetMode="External"/><Relationship Id="rId80" Type="http://schemas.openxmlformats.org/officeDocument/2006/relationships/hyperlink" Target="https://www.arkys.cz/cs/linear/linear-plus/prislusenstvi-linear-plus/vika-a-prepazky" TargetMode="External"/><Relationship Id="rId85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linear/linear-plus/prislusenstvi-linear-plus/spojky-a-spojovaci-material" TargetMode="External"/><Relationship Id="rId33" Type="http://schemas.openxmlformats.org/officeDocument/2006/relationships/hyperlink" Target="https://www.arkys.cz/cs/linear/linear-plus/prislusenstvi-linear-plus/tvarove-prvky" TargetMode="External"/><Relationship Id="rId38" Type="http://schemas.openxmlformats.org/officeDocument/2006/relationships/hyperlink" Target="https://www.arkys.cz/cs/linear/linear-plus/prislusenstvi-linear-plus/tvarove-prvky" TargetMode="External"/><Relationship Id="rId59" Type="http://schemas.openxmlformats.org/officeDocument/2006/relationships/hyperlink" Target="https://www.arkys.cz/cs/linear/linear-plus/prislusenstvi-linear-plus/nosniky-a-podpery" TargetMode="External"/><Relationship Id="rId103" Type="http://schemas.openxmlformats.org/officeDocument/2006/relationships/hyperlink" Target="https://www.arkys.cz/cs/linear/linear-plus/kabelove-zlaby-linear-plus-neperforovane" TargetMode="External"/><Relationship Id="rId108" Type="http://schemas.openxmlformats.org/officeDocument/2006/relationships/hyperlink" Target="https://www.arkys.cz/cs/linear/linear-plus/kabelove-zlaby-linear-plus-neperforovane" TargetMode="External"/><Relationship Id="rId124" Type="http://schemas.openxmlformats.org/officeDocument/2006/relationships/hyperlink" Target="https://www.arkys.cz/cs/linear/linear-plus/kabelove-zlaby-linear-plus-perforovane" TargetMode="External"/><Relationship Id="rId54" Type="http://schemas.openxmlformats.org/officeDocument/2006/relationships/hyperlink" Target="https://www.arkys.cz/cs/linear/linear-plus/prislusenstvi-linear-plus/nosniky-a-podpery" TargetMode="External"/><Relationship Id="rId70" Type="http://schemas.openxmlformats.org/officeDocument/2006/relationships/hyperlink" Target="https://www.arkys.cz/cs/linear/linear-plus/prislusenstvi-linear-plus/nosniky-a-podpery" TargetMode="External"/><Relationship Id="rId75" Type="http://schemas.openxmlformats.org/officeDocument/2006/relationships/hyperlink" Target="https://www.arkys.cz/cs/linear/linear-plus/prislusenstvi-linear-plus/vika-a-prepazky" TargetMode="External"/><Relationship Id="rId91" Type="http://schemas.openxmlformats.org/officeDocument/2006/relationships/hyperlink" Target="https://www.arkys.cz/cs/linear/linear-plus/kabelove-zlaby-linear-plus-perforovane" TargetMode="External"/><Relationship Id="rId96" Type="http://schemas.openxmlformats.org/officeDocument/2006/relationships/hyperlink" Target="https://www.arkys.cz/cs/linear/linear-plus/kabelove-zlaby-linear-plus-perforovane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prislusenstvi-linear-plus/vika-a-prepazky" TargetMode="External"/><Relationship Id="rId23" Type="http://schemas.openxmlformats.org/officeDocument/2006/relationships/hyperlink" Target="https://www.arkys.cz/cs/linear/linear-plus/prislusenstvi-linear-plus/spojky-a-spojovaci-material" TargetMode="External"/><Relationship Id="rId28" Type="http://schemas.openxmlformats.org/officeDocument/2006/relationships/hyperlink" Target="https://www.arkys.cz/cs/linear/linear-plus/prislusenstvi-linear-plus/tvarove-prvky" TargetMode="External"/><Relationship Id="rId49" Type="http://schemas.openxmlformats.org/officeDocument/2006/relationships/hyperlink" Target="https://www.arkys.cz/cs/linear/linear-plus/prislusenstvi-linear-plus/tvarove-prvky" TargetMode="External"/><Relationship Id="rId114" Type="http://schemas.openxmlformats.org/officeDocument/2006/relationships/hyperlink" Target="https://www.arkys.cz/cs/linear/linear-plus/kabelove-zlaby-linear-plus-neperforovane" TargetMode="External"/><Relationship Id="rId119" Type="http://schemas.openxmlformats.org/officeDocument/2006/relationships/hyperlink" Target="https://www.arkys.cz/cs/linear/linear-plus/kabelove-zlaby-linear-plus-neperforovane" TargetMode="External"/><Relationship Id="rId44" Type="http://schemas.openxmlformats.org/officeDocument/2006/relationships/hyperlink" Target="https://www.arkys.cz/cs/linear/linear-plus/prislusenstvi-linear-plus/tvarove-prvky" TargetMode="External"/><Relationship Id="rId60" Type="http://schemas.openxmlformats.org/officeDocument/2006/relationships/hyperlink" Target="https://www.arkys.cz/cs/linear/linear-plus/prislusenstvi-linear-plus/nosniky-a-podpery" TargetMode="External"/><Relationship Id="rId65" Type="http://schemas.openxmlformats.org/officeDocument/2006/relationships/hyperlink" Target="https://www.arkys.cz/cs/linear/linear-plus/prislusenstvi-linear-plus/nosniky-a-podpery" TargetMode="External"/><Relationship Id="rId81" Type="http://schemas.openxmlformats.org/officeDocument/2006/relationships/hyperlink" Target="https://www.arkys.cz/cs/linear/linear-plus/prislusenstvi-linear-plus/vika-a-prepazky" TargetMode="External"/><Relationship Id="rId86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prislusenstvi-linear-plus/spojky-a-spojovaci-material" TargetMode="External"/><Relationship Id="rId18" Type="http://schemas.openxmlformats.org/officeDocument/2006/relationships/hyperlink" Target="https://www.arkys.cz/cs/linear/linear-plus/prislusenstvi-linear-plus/spojky-a-spojovaci-material" TargetMode="External"/><Relationship Id="rId39" Type="http://schemas.openxmlformats.org/officeDocument/2006/relationships/hyperlink" Target="https://www.arkys.cz/cs/linear/linear-plus/prislusenstvi-linear-plus/tvarove-prvky" TargetMode="External"/><Relationship Id="rId109" Type="http://schemas.openxmlformats.org/officeDocument/2006/relationships/hyperlink" Target="https://www.arkys.cz/cs/linear/linear-plus/kabelove-zlaby-linear-plus-neperforovane" TargetMode="External"/><Relationship Id="rId34" Type="http://schemas.openxmlformats.org/officeDocument/2006/relationships/hyperlink" Target="https://www.arkys.cz/cs/linear/linear-plus/prislusenstvi-linear-plus/tvarove-prvky" TargetMode="External"/><Relationship Id="rId50" Type="http://schemas.openxmlformats.org/officeDocument/2006/relationships/hyperlink" Target="https://www.arkys.cz/cs/linear/linear-plus/prislusenstvi-linear-plus/drzaky" TargetMode="External"/><Relationship Id="rId55" Type="http://schemas.openxmlformats.org/officeDocument/2006/relationships/hyperlink" Target="https://www.arkys.cz/cs/linear/linear-plus/prislusenstvi-linear-plus/nosniky-a-podpery" TargetMode="External"/><Relationship Id="rId76" Type="http://schemas.openxmlformats.org/officeDocument/2006/relationships/hyperlink" Target="https://www.arkys.cz/cs/linear/linear-plus/prislusenstvi-linear-plus/vika-a-prepazky" TargetMode="External"/><Relationship Id="rId97" Type="http://schemas.openxmlformats.org/officeDocument/2006/relationships/hyperlink" Target="https://www.arkys.cz/cs/linear/linear-plus/kabelove-zlaby-linear-plus-perforovane" TargetMode="External"/><Relationship Id="rId104" Type="http://schemas.openxmlformats.org/officeDocument/2006/relationships/hyperlink" Target="https://www.arkys.cz/cs/linear/linear-plus/kabelove-zlaby-linear-plus-neperforovane" TargetMode="External"/><Relationship Id="rId120" Type="http://schemas.openxmlformats.org/officeDocument/2006/relationships/hyperlink" Target="https://www.arkys.cz/cs/linear/linear-plus/kabelove-zlaby-linear-plus-neperforovane" TargetMode="External"/><Relationship Id="rId125" Type="http://schemas.openxmlformats.org/officeDocument/2006/relationships/hyperlink" Target="https://www.arkys.cz/cs/linear/linear-plus/kabelove-zlaby-linear-plus-perforovane" TargetMode="External"/><Relationship Id="rId7" Type="http://schemas.openxmlformats.org/officeDocument/2006/relationships/hyperlink" Target="https://www.arkys.cz/cs/linear/linear-plus/prislusenstvi-linear-plus/vika-a-prepazky" TargetMode="External"/><Relationship Id="rId71" Type="http://schemas.openxmlformats.org/officeDocument/2006/relationships/hyperlink" Target="https://www.arkys.cz/cs/doprava" TargetMode="External"/><Relationship Id="rId92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linear/linear-plus/kabelove-zlaby-linear-plus-perforovane" TargetMode="External"/><Relationship Id="rId29" Type="http://schemas.openxmlformats.org/officeDocument/2006/relationships/hyperlink" Target="https://www.arkys.cz/cs/linear/linear-plus/prislusenstvi-linear-plus/tvarove-prvky" TargetMode="External"/><Relationship Id="rId24" Type="http://schemas.openxmlformats.org/officeDocument/2006/relationships/hyperlink" Target="https://www.arkys.cz/cs/linear/linear-plus/prislusenstvi-linear-plus/spojky-a-spojovaci-material" TargetMode="External"/><Relationship Id="rId40" Type="http://schemas.openxmlformats.org/officeDocument/2006/relationships/hyperlink" Target="https://www.arkys.cz/cs/linear/linear-plus/prislusenstvi-linear-plus/tvarove-prvky" TargetMode="External"/><Relationship Id="rId45" Type="http://schemas.openxmlformats.org/officeDocument/2006/relationships/hyperlink" Target="https://www.arkys.cz/cs/linear/linear-plus/prislusenstvi-linear-plus/tvarove-prvky" TargetMode="External"/><Relationship Id="rId66" Type="http://schemas.openxmlformats.org/officeDocument/2006/relationships/hyperlink" Target="https://www.arkys.cz/cs/linear/linear-plus/prislusenstvi-linear-plus/nosniky-a-podpery" TargetMode="External"/><Relationship Id="rId87" Type="http://schemas.openxmlformats.org/officeDocument/2006/relationships/hyperlink" Target="https://www.arkys.cz/cs/linear/linear-plus/kabelove-zlaby-linear-plus-perforovane" TargetMode="External"/><Relationship Id="rId110" Type="http://schemas.openxmlformats.org/officeDocument/2006/relationships/hyperlink" Target="https://www.arkys.cz/cs/linear/linear-plus/kabelove-zlaby-linear-plus-neperforovane" TargetMode="External"/><Relationship Id="rId115" Type="http://schemas.openxmlformats.org/officeDocument/2006/relationships/hyperlink" Target="https://www.arkys.cz/cs/linear/linear-plus/kabelove-zlaby-linear-plus-neperforovane" TargetMode="External"/><Relationship Id="rId61" Type="http://schemas.openxmlformats.org/officeDocument/2006/relationships/hyperlink" Target="https://www.arkys.cz/cs/polar/prislusenstvi-polar/nosniky-a-podpery" TargetMode="External"/><Relationship Id="rId82" Type="http://schemas.openxmlformats.org/officeDocument/2006/relationships/hyperlink" Target="https://www.arkys.cz/cs/linear/linear-plus/kabelove-zlaby-linear-plus-perforovane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14" Type="http://schemas.openxmlformats.org/officeDocument/2006/relationships/hyperlink" Target="https://www.arkys.cz/cs/linear/linear-plus/prislusenstvi-linear-plus/spojky-a-spojovaci-material" TargetMode="External"/><Relationship Id="rId30" Type="http://schemas.openxmlformats.org/officeDocument/2006/relationships/hyperlink" Target="https://www.arkys.cz/cs/linear/linear-plus/prislusenstvi-linear-plus/tvarove-prvky" TargetMode="External"/><Relationship Id="rId35" Type="http://schemas.openxmlformats.org/officeDocument/2006/relationships/hyperlink" Target="https://www.arkys.cz/cs/linear/linear-plus/prislusenstvi-linear-plus/tvarove-prvky" TargetMode="External"/><Relationship Id="rId56" Type="http://schemas.openxmlformats.org/officeDocument/2006/relationships/hyperlink" Target="https://www.arkys.cz/cs/linear/linear-plus/prislusenstvi-linear-plus/nosniky-a-podpery" TargetMode="External"/><Relationship Id="rId77" Type="http://schemas.openxmlformats.org/officeDocument/2006/relationships/hyperlink" Target="https://www.arkys.cz/cs/linear/linear-plus/prislusenstvi-linear-plus/vika-a-prepazky" TargetMode="External"/><Relationship Id="rId100" Type="http://schemas.openxmlformats.org/officeDocument/2006/relationships/hyperlink" Target="https://www.arkys.cz/cs/linear/linear-plus/kabelove-zlaby-linear-plus-perforovane" TargetMode="External"/><Relationship Id="rId105" Type="http://schemas.openxmlformats.org/officeDocument/2006/relationships/hyperlink" Target="https://www.arkys.cz/cs/linear/linear-plus/kabelove-zlaby-linear-plus-neperforovane" TargetMode="External"/><Relationship Id="rId126" Type="http://schemas.openxmlformats.org/officeDocument/2006/relationships/hyperlink" Target="https://www.arkys.cz/cs/linear/linear-plus/kabelove-zlaby-linear-plus-perforovane" TargetMode="External"/><Relationship Id="rId8" Type="http://schemas.openxmlformats.org/officeDocument/2006/relationships/hyperlink" Target="https://www.arkys.cz/cs/linear/linear-plus/prislusenstvi-linear-plus/vika-a-prepazky" TargetMode="External"/><Relationship Id="rId51" Type="http://schemas.openxmlformats.org/officeDocument/2006/relationships/hyperlink" Target="https://www.arkys.cz/cs/linear/linear-plus/prislusenstvi-linear-plus/drzaky" TargetMode="External"/><Relationship Id="rId72" Type="http://schemas.openxmlformats.org/officeDocument/2006/relationships/hyperlink" Target="https://www.arkys.cz/cs/linear/linear-plus/prislusenstvi-linear-plus/vika-a-prepazky" TargetMode="External"/><Relationship Id="rId93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kabelove-zlaby-linear-plus-perforovane" TargetMode="External"/><Relationship Id="rId121" Type="http://schemas.openxmlformats.org/officeDocument/2006/relationships/hyperlink" Target="https://www.arkys.cz/cs/linear/linear-plus/kabelove-zlaby-linear-plus-neperforovane" TargetMode="External"/><Relationship Id="rId3" Type="http://schemas.openxmlformats.org/officeDocument/2006/relationships/hyperlink" Target="https://www.arkys.cz/cs/linear/linear-plus/kabelove-zlaby-linear-plus-perforovane" TargetMode="External"/><Relationship Id="rId25" Type="http://schemas.openxmlformats.org/officeDocument/2006/relationships/hyperlink" Target="https://www.arkys.cz/cs/linear/linear-plus/prislusenstvi-linear-plus/tvarove-prvky" TargetMode="External"/><Relationship Id="rId46" Type="http://schemas.openxmlformats.org/officeDocument/2006/relationships/hyperlink" Target="https://www.arkys.cz/cs/linear/linear-plus/prislusenstvi-linear-plus/tvarove-prvky" TargetMode="External"/><Relationship Id="rId67" Type="http://schemas.openxmlformats.org/officeDocument/2006/relationships/hyperlink" Target="https://www.arkys.cz/cs/linear/linear-plus/prislusenstvi-linear-plus/drzaky" TargetMode="External"/><Relationship Id="rId116" Type="http://schemas.openxmlformats.org/officeDocument/2006/relationships/hyperlink" Target="https://www.arkys.cz/cs/linear/linear-plus/kabelove-zlaby-linear-plus-neperforovane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linear/linear-plus/prislusenstvi-linear-plus/tvarove-prvky" TargetMode="External"/><Relationship Id="rId62" Type="http://schemas.openxmlformats.org/officeDocument/2006/relationships/hyperlink" Target="https://www.arkys.cz/cs/polar/prislusenstvi-polar/nosniky-a-podpery" TargetMode="External"/><Relationship Id="rId83" Type="http://schemas.openxmlformats.org/officeDocument/2006/relationships/hyperlink" Target="https://www.arkys.cz/cs/linear/linear-plus/kabelove-zlaby-linear-plus-perforovane" TargetMode="External"/><Relationship Id="rId88" Type="http://schemas.openxmlformats.org/officeDocument/2006/relationships/hyperlink" Target="https://www.arkys.cz/cs/linear/linear-plus/kabelove-zlaby-linear-plus-perforovane" TargetMode="External"/><Relationship Id="rId111" Type="http://schemas.openxmlformats.org/officeDocument/2006/relationships/hyperlink" Target="https://www.arkys.cz/cs/linear/linear-plus/kabelove-zlaby-linear-plus-neperforovane" TargetMode="External"/><Relationship Id="rId15" Type="http://schemas.openxmlformats.org/officeDocument/2006/relationships/hyperlink" Target="https://www.arkys.cz/cs/linear/linear-plus/prislusenstvi-linear-plus/spojky-a-spojovaci-material" TargetMode="External"/><Relationship Id="rId36" Type="http://schemas.openxmlformats.org/officeDocument/2006/relationships/hyperlink" Target="https://www.arkys.cz/cs/linear/linear-plus/prislusenstvi-linear-plus/tvarove-prvky" TargetMode="External"/><Relationship Id="rId57" Type="http://schemas.openxmlformats.org/officeDocument/2006/relationships/hyperlink" Target="https://www.arkys.cz/cs/linear/linear-plus/prislusenstvi-linear-plus/nosniky-a-podpery" TargetMode="External"/><Relationship Id="rId106" Type="http://schemas.openxmlformats.org/officeDocument/2006/relationships/hyperlink" Target="https://www.arkys.cz/cs/linear/linear-plus/kabelove-zlaby-linear-plus-neperforovane" TargetMode="External"/><Relationship Id="rId127" Type="http://schemas.openxmlformats.org/officeDocument/2006/relationships/printerSettings" Target="../printerSettings/printerSettings1.bin"/><Relationship Id="rId10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linear/linear-plus/prislusenstvi-linear-plus/tvarove-prvky" TargetMode="External"/><Relationship Id="rId52" Type="http://schemas.openxmlformats.org/officeDocument/2006/relationships/hyperlink" Target="https://www.arkys.cz/cs/linear/linear-plus/prislusenstvi-linear-plus/drzaky" TargetMode="External"/><Relationship Id="rId73" Type="http://schemas.openxmlformats.org/officeDocument/2006/relationships/hyperlink" Target="https://www.arkys.cz/cs/linear/linear-plus/prislusenstvi-linear-plus/vika-a-prepazky" TargetMode="External"/><Relationship Id="rId78" Type="http://schemas.openxmlformats.org/officeDocument/2006/relationships/hyperlink" Target="https://www.arkys.cz/cs/linear/linear-plus/prislusenstvi-linear-plus/vika-a-prepazky" TargetMode="External"/><Relationship Id="rId94" Type="http://schemas.openxmlformats.org/officeDocument/2006/relationships/hyperlink" Target="https://www.arkys.cz/cs/linear/linear-plus/kabelove-zlaby-linear-plus-perforovane" TargetMode="External"/><Relationship Id="rId99" Type="http://schemas.openxmlformats.org/officeDocument/2006/relationships/hyperlink" Target="https://www.arkys.cz/cs/linear/linear-plus/kabelove-zlaby-linear-plus-perforovane" TargetMode="External"/><Relationship Id="rId101" Type="http://schemas.openxmlformats.org/officeDocument/2006/relationships/hyperlink" Target="https://www.arkys.cz/cs/linear/linear-plus/kabelove-zlaby-linear-plus-perforovane" TargetMode="External"/><Relationship Id="rId122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prislusenstvi-linear-plus/spojky-a-spojovaci-material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linear/linear-plus/kabelove-zlaby-linear-plus-neperforovane" TargetMode="External"/><Relationship Id="rId18" Type="http://schemas.openxmlformats.org/officeDocument/2006/relationships/hyperlink" Target="https://www.arkys.cz/cs/linear/linear-plus/prislusenstvi-linear-plus/spojky-a-spojovaci-material" TargetMode="External"/><Relationship Id="rId26" Type="http://schemas.openxmlformats.org/officeDocument/2006/relationships/hyperlink" Target="https://www.arkys.cz/cs/linear/linear-plus/prislusenstvi-linear-plus/tvarove-prvky" TargetMode="External"/><Relationship Id="rId39" Type="http://schemas.openxmlformats.org/officeDocument/2006/relationships/hyperlink" Target="https://www.arkys.cz/cs/linear/linear-plus/prislusenstvi-linear-plus/nosniky-a-podpery" TargetMode="External"/><Relationship Id="rId21" Type="http://schemas.openxmlformats.org/officeDocument/2006/relationships/hyperlink" Target="https://www.arkys.cz/cs/linear/linear-plus/prislusenstvi-linear-plus/spojky-a-spojovaci-material" TargetMode="External"/><Relationship Id="rId34" Type="http://schemas.openxmlformats.org/officeDocument/2006/relationships/hyperlink" Target="https://www.arkys.cz/cs/linear/linear-plus/prislusenstvi-linear-plus/tvarove-prvky" TargetMode="External"/><Relationship Id="rId42" Type="http://schemas.openxmlformats.org/officeDocument/2006/relationships/hyperlink" Target="https://www.arkys.cz/cs/linear/linear-plus/prislusenstvi-linear-plus/nosniky-a-podpery" TargetMode="External"/><Relationship Id="rId47" Type="http://schemas.openxmlformats.org/officeDocument/2006/relationships/hyperlink" Target="https://www.arkys.cz/cs/linear/linear-plus/prislusenstvi-linear-plus/vika-a-prepazky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55" Type="http://schemas.openxmlformats.org/officeDocument/2006/relationships/hyperlink" Target="https://www.arkys.cz/cs/linear/linear-plus/kabelove-zlaby-linear-plus-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prislusenstvi-linear-plus/vika-a-prepazky" TargetMode="External"/><Relationship Id="rId29" Type="http://schemas.openxmlformats.org/officeDocument/2006/relationships/hyperlink" Target="https://www.arkys.cz/cs/linear/linear-plus/prislusenstvi-linear-plus/tvarove-prvky" TargetMode="External"/><Relationship Id="rId11" Type="http://schemas.openxmlformats.org/officeDocument/2006/relationships/hyperlink" Target="https://www.arkys.cz/cs/linear/linear-plus/kabelove-zlaby-linear-plus-neperforovane" TargetMode="External"/><Relationship Id="rId24" Type="http://schemas.openxmlformats.org/officeDocument/2006/relationships/hyperlink" Target="https://www.arkys.cz/cs/linear/linear-plus/prislusenstvi-linear-plus/tvarove-prvky" TargetMode="External"/><Relationship Id="rId32" Type="http://schemas.openxmlformats.org/officeDocument/2006/relationships/hyperlink" Target="https://www.arkys.cz/cs/linear/linear-plus/prislusenstvi-linear-plus/tvarove-prvky" TargetMode="External"/><Relationship Id="rId37" Type="http://schemas.openxmlformats.org/officeDocument/2006/relationships/hyperlink" Target="https://www.arkys.cz/cs/linear/linear-plus/prislusenstvi-linear-plus/tvarove-prvky" TargetMode="External"/><Relationship Id="rId40" Type="http://schemas.openxmlformats.org/officeDocument/2006/relationships/hyperlink" Target="https://www.arkys.cz/cs/linear/linear-plus/prislusenstvi-linear-plus/drzaky" TargetMode="External"/><Relationship Id="rId45" Type="http://schemas.openxmlformats.org/officeDocument/2006/relationships/hyperlink" Target="https://www.arkys.cz/cs/linear/linear-plus/prislusenstvi-linear-plus/vika-a-prepazky" TargetMode="External"/><Relationship Id="rId53" Type="http://schemas.openxmlformats.org/officeDocument/2006/relationships/hyperlink" Target="https://www.arkys.cz/cs/linear/linear-plus/kabelove-zlaby-linear-plus-perforovane" TargetMode="External"/><Relationship Id="rId58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kabelove-zlaby-linear-plus-perforovane" TargetMode="External"/><Relationship Id="rId61" Type="http://schemas.openxmlformats.org/officeDocument/2006/relationships/printerSettings" Target="../printerSettings/printerSettings2.bin"/><Relationship Id="rId19" Type="http://schemas.openxmlformats.org/officeDocument/2006/relationships/hyperlink" Target="https://www.arkys.cz/cs/linear/linear-plus/prislusenstvi-linear-plus/spojky-a-spojovaci-material" TargetMode="External"/><Relationship Id="rId14" Type="http://schemas.openxmlformats.org/officeDocument/2006/relationships/hyperlink" Target="https://www.arkys.cz/cs/linear/linear-plus/prislusenstvi-linear-plus/vika-a-prepazky" TargetMode="External"/><Relationship Id="rId22" Type="http://schemas.openxmlformats.org/officeDocument/2006/relationships/hyperlink" Target="https://www.arkys.cz/cs/linear/linear-plus/prislusenstvi-linear-plus/spojky-a-spojovaci-material" TargetMode="External"/><Relationship Id="rId27" Type="http://schemas.openxmlformats.org/officeDocument/2006/relationships/hyperlink" Target="https://www.arkys.cz/cs/linear/linear-plus/prislusenstvi-linear-plus/tvarove-prvky" TargetMode="External"/><Relationship Id="rId30" Type="http://schemas.openxmlformats.org/officeDocument/2006/relationships/hyperlink" Target="https://www.arkys.cz/cs/linear/linear-plus/prislusenstvi-linear-plus/tvarove-prvky" TargetMode="External"/><Relationship Id="rId35" Type="http://schemas.openxmlformats.org/officeDocument/2006/relationships/hyperlink" Target="https://www.arkys.cz/cs/linear/linear-plus/prislusenstvi-linear-plus/tvarove-prvky" TargetMode="External"/><Relationship Id="rId43" Type="http://schemas.openxmlformats.org/officeDocument/2006/relationships/hyperlink" Target="https://www.arkys.cz/cs/linear/linear-plus/prislusenstvi-linear-plus/vika-a-prepazky" TargetMode="External"/><Relationship Id="rId48" Type="http://schemas.openxmlformats.org/officeDocument/2006/relationships/hyperlink" Target="https://www.arkys.cz/cs/linear/linear-plus/prislusenstvi-linear-plus/vika-a-prepazky" TargetMode="External"/><Relationship Id="rId56" Type="http://schemas.openxmlformats.org/officeDocument/2006/relationships/hyperlink" Target="https://www.arkys.cz/cs/linear/linear-plus/kabelove-zlaby-linear-plus-perforovane" TargetMode="External"/><Relationship Id="rId8" Type="http://schemas.openxmlformats.org/officeDocument/2006/relationships/hyperlink" Target="https://www.arkys.cz/cs/linear/linear-plus/kabelove-zlaby-linear-plus-neperforovane" TargetMode="External"/><Relationship Id="rId51" Type="http://schemas.openxmlformats.org/officeDocument/2006/relationships/hyperlink" Target="https://www.arkys.cz/cs/linear/linear-plus/prislusenstvi-linear-plus/drzaky" TargetMode="External"/><Relationship Id="rId3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neperforovane" TargetMode="External"/><Relationship Id="rId17" Type="http://schemas.openxmlformats.org/officeDocument/2006/relationships/hyperlink" Target="https://www.arkys.cz/cs/linear/linear-plus/prislusenstvi-linear-plus/spojky-a-spojovaci-material" TargetMode="External"/><Relationship Id="rId25" Type="http://schemas.openxmlformats.org/officeDocument/2006/relationships/hyperlink" Target="https://www.arkys.cz/cs/linear/linear-plus/prislusenstvi-linear-plus/tvarove-prvky" TargetMode="External"/><Relationship Id="rId33" Type="http://schemas.openxmlformats.org/officeDocument/2006/relationships/hyperlink" Target="https://www.arkys.cz/cs/linear/linear-plus/prislusenstvi-linear-plus/tvarove-prvky" TargetMode="External"/><Relationship Id="rId38" Type="http://schemas.openxmlformats.org/officeDocument/2006/relationships/hyperlink" Target="https://www.arkys.cz/cs/linear/linear-plus/prislusenstvi-linear-plus/nosniky-a-podpery" TargetMode="External"/><Relationship Id="rId46" Type="http://schemas.openxmlformats.org/officeDocument/2006/relationships/hyperlink" Target="https://www.arkys.cz/cs/linear/linear-plus/prislusenstvi-linear-plus/vika-a-prepazky" TargetMode="External"/><Relationship Id="rId59" Type="http://schemas.openxmlformats.org/officeDocument/2006/relationships/hyperlink" Target="https://www.arkys.cz/cs/linear/linear-plus/kabelove-zlaby-linear-plus-neperforovane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linear/linear-plus/prislusenstvi-linear-plus/nosniky-a-podpery" TargetMode="External"/><Relationship Id="rId54" Type="http://schemas.openxmlformats.org/officeDocument/2006/relationships/hyperlink" Target="https://www.arkys.cz/cs/linear/linear-plus/kabelove-zlaby-linear-plus-perforovane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prislusenstvi-linear-plus/vika-a-prepazky" TargetMode="External"/><Relationship Id="rId23" Type="http://schemas.openxmlformats.org/officeDocument/2006/relationships/hyperlink" Target="https://www.arkys.cz/cs/linear/linear-plus/prislusenstvi-linear-plus/spojky-a-spojovaci-material" TargetMode="External"/><Relationship Id="rId28" Type="http://schemas.openxmlformats.org/officeDocument/2006/relationships/hyperlink" Target="https://www.arkys.cz/cs/linear/linear-plus/prislusenstvi-linear-plus/tvarove-prvky" TargetMode="External"/><Relationship Id="rId36" Type="http://schemas.openxmlformats.org/officeDocument/2006/relationships/hyperlink" Target="https://www.arkys.cz/cs/linear/linear-plus/prislusenstvi-linear-plus/tvarove-prvky" TargetMode="External"/><Relationship Id="rId49" Type="http://schemas.openxmlformats.org/officeDocument/2006/relationships/hyperlink" Target="https://www.arkys.cz/cs/doprava" TargetMode="External"/><Relationship Id="rId57" Type="http://schemas.openxmlformats.org/officeDocument/2006/relationships/hyperlink" Target="https://www.arkys.cz/cs/linear/linear-plus/kabelove-zlaby-linear-plus-neperforovane" TargetMode="External"/><Relationship Id="rId10" Type="http://schemas.openxmlformats.org/officeDocument/2006/relationships/hyperlink" Target="https://www.arkys.cz/cs/linear/linear-plus/kabelove-zlaby-linear-plus-neperforovane" TargetMode="External"/><Relationship Id="rId31" Type="http://schemas.openxmlformats.org/officeDocument/2006/relationships/hyperlink" Target="https://www.arkys.cz/cs/linear/linear-plus/prislusenstvi-linear-plus/tvarove-prvky" TargetMode="External"/><Relationship Id="rId44" Type="http://schemas.openxmlformats.org/officeDocument/2006/relationships/hyperlink" Target="https://www.arkys.cz/cs/linear/linear-plus/prislusenstvi-linear-plus/vika-a-prepazky" TargetMode="External"/><Relationship Id="rId52" Type="http://schemas.openxmlformats.org/officeDocument/2006/relationships/hyperlink" Target="https://www.arkys.cz/cs/linear/linear-plus/prislusenstvi-linear-plus/drzaky" TargetMode="External"/><Relationship Id="rId60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neperforovane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linear/linear-plus/prislusenstvi-linear-plus/spojky-a-spojovaci-material" TargetMode="External"/><Relationship Id="rId21" Type="http://schemas.openxmlformats.org/officeDocument/2006/relationships/hyperlink" Target="https://www.arkys.cz/cs/linear/linear-plus/prislusenstvi-linear-plus/vika-a-prepazky" TargetMode="External"/><Relationship Id="rId42" Type="http://schemas.openxmlformats.org/officeDocument/2006/relationships/hyperlink" Target="https://www.arkys.cz/cs/linear/linear-plus/prislusenstvi-linear-plus/tvarove-prvky" TargetMode="External"/><Relationship Id="rId47" Type="http://schemas.openxmlformats.org/officeDocument/2006/relationships/hyperlink" Target="https://www.arkys.cz/cs/linear/linear-plus/prislusenstvi-linear-plus/tvarove-prvky" TargetMode="External"/><Relationship Id="rId63" Type="http://schemas.openxmlformats.org/officeDocument/2006/relationships/hyperlink" Target="https://www.arkys.cz/cs/linear/linear-plus/prislusenstvi-linear-plus/nosniky-a-podpery" TargetMode="External"/><Relationship Id="rId68" Type="http://schemas.openxmlformats.org/officeDocument/2006/relationships/hyperlink" Target="https://www.arkys.cz/cs/linear/linear-plus/prislusenstvi-linear-plus/nosniky-a-podpery" TargetMode="External"/><Relationship Id="rId84" Type="http://schemas.openxmlformats.org/officeDocument/2006/relationships/hyperlink" Target="https://www.arkys.cz/cs/linear/linear-plus/prislusenstvi-linear-plus/vika-a-prepazky" TargetMode="External"/><Relationship Id="rId89" Type="http://schemas.openxmlformats.org/officeDocument/2006/relationships/hyperlink" Target="https://www.arkys.cz/cs/linear/linear-plus/kabelove-zlaby-linear-plus-perforovane" TargetMode="External"/><Relationship Id="rId16" Type="http://schemas.openxmlformats.org/officeDocument/2006/relationships/hyperlink" Target="https://www.arkys.cz/cs/linear/linear-plus/kabelove-zlaby-linear-plus-neperforovane" TargetMode="External"/><Relationship Id="rId11" Type="http://schemas.openxmlformats.org/officeDocument/2006/relationships/hyperlink" Target="https://www.arkys.cz/cs/linear/linear-plus/kabelove-zlaby-linear-plus-neperforovane" TargetMode="External"/><Relationship Id="rId32" Type="http://schemas.openxmlformats.org/officeDocument/2006/relationships/hyperlink" Target="https://www.arkys.cz/cs/linear/linear-plus/prislusenstvi-linear-plus/spojky-a-spojovaci-material" TargetMode="External"/><Relationship Id="rId37" Type="http://schemas.openxmlformats.org/officeDocument/2006/relationships/hyperlink" Target="https://www.arkys.cz/cs/linear/linear-plus/prislusenstvi-linear-plus/spojky-a-spojovaci-material" TargetMode="External"/><Relationship Id="rId53" Type="http://schemas.openxmlformats.org/officeDocument/2006/relationships/hyperlink" Target="https://www.arkys.cz/cs/linear/linear-plus/prislusenstvi-linear-plus/tvarove-prvky" TargetMode="External"/><Relationship Id="rId58" Type="http://schemas.openxmlformats.org/officeDocument/2006/relationships/hyperlink" Target="https://www.arkys.cz/cs/linear/linear-plus/prislusenstvi-linear-plus/drzaky" TargetMode="External"/><Relationship Id="rId74" Type="http://schemas.openxmlformats.org/officeDocument/2006/relationships/hyperlink" Target="https://www.arkys.cz/cs/linear/linear-plus/prislusenstvi-linear-plus/nosniky-a-podpery" TargetMode="External"/><Relationship Id="rId79" Type="http://schemas.openxmlformats.org/officeDocument/2006/relationships/hyperlink" Target="https://www.arkys.cz/cs/linear/linear-plus/prislusenstvi-linear-plus/vika-a-prepazky" TargetMode="External"/><Relationship Id="rId102" Type="http://schemas.openxmlformats.org/officeDocument/2006/relationships/hyperlink" Target="https://www.arkys.cz/cs/linear/linear-plus/kabelove-zlaby-linear-plus-neperforovane" TargetMode="External"/><Relationship Id="rId5" Type="http://schemas.openxmlformats.org/officeDocument/2006/relationships/hyperlink" Target="https://www.arkys.cz/cs/linear/linear-plus/kabelove-zlaby-linear-plus-perforovane" TargetMode="External"/><Relationship Id="rId90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kabelove-zlaby-linear-plus-neperforovane" TargetMode="External"/><Relationship Id="rId22" Type="http://schemas.openxmlformats.org/officeDocument/2006/relationships/hyperlink" Target="https://www.arkys.cz/cs/linear/linear-plus/prislusenstvi-linear-plus/vika-a-prepazky" TargetMode="External"/><Relationship Id="rId27" Type="http://schemas.openxmlformats.org/officeDocument/2006/relationships/hyperlink" Target="https://www.arkys.cz/cs/linear/linear-plus/prislusenstvi-linear-plus/spojky-a-spojovaci-material" TargetMode="External"/><Relationship Id="rId43" Type="http://schemas.openxmlformats.org/officeDocument/2006/relationships/hyperlink" Target="https://www.arkys.cz/cs/linear/linear-plus/prislusenstvi-linear-plus/tvarove-prvky" TargetMode="External"/><Relationship Id="rId48" Type="http://schemas.openxmlformats.org/officeDocument/2006/relationships/hyperlink" Target="https://www.arkys.cz/cs/linear/linear-plus/prislusenstvi-linear-plus/tvarove-prvky" TargetMode="External"/><Relationship Id="rId64" Type="http://schemas.openxmlformats.org/officeDocument/2006/relationships/hyperlink" Target="https://www.arkys.cz/cs/linear/linear-plus/prislusenstvi-linear-plus/nosniky-a-podpery" TargetMode="External"/><Relationship Id="rId69" Type="http://schemas.openxmlformats.org/officeDocument/2006/relationships/hyperlink" Target="https://www.arkys.cz/cs/polar/prislusenstvi-polar/nosniky-a-podpery" TargetMode="External"/><Relationship Id="rId80" Type="http://schemas.openxmlformats.org/officeDocument/2006/relationships/hyperlink" Target="https://www.arkys.cz/cs/linear/linear-plus/prislusenstvi-linear-plus/vika-a-prepazky" TargetMode="External"/><Relationship Id="rId85" Type="http://schemas.openxmlformats.org/officeDocument/2006/relationships/hyperlink" Target="https://www.arkys.cz/cs/linear/linear-plus/prislusenstvi-linear-plus/vika-a-prepazky" TargetMode="External"/><Relationship Id="rId12" Type="http://schemas.openxmlformats.org/officeDocument/2006/relationships/hyperlink" Target="https://www.arkys.cz/cs/linear/linear-plus/kabelove-zlaby-linear-plus-neperforovane" TargetMode="External"/><Relationship Id="rId17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prislusenstvi-linear-plus/spojky-a-spojovaci-material" TargetMode="External"/><Relationship Id="rId33" Type="http://schemas.openxmlformats.org/officeDocument/2006/relationships/hyperlink" Target="https://www.arkys.cz/cs/linear/linear-plus/prislusenstvi-linear-plus/spojky-a-spojovaci-material" TargetMode="External"/><Relationship Id="rId38" Type="http://schemas.openxmlformats.org/officeDocument/2006/relationships/hyperlink" Target="https://www.arkys.cz/cs/linear/linear-plus/prislusenstvi-linear-plus/tvarove-prvky" TargetMode="External"/><Relationship Id="rId46" Type="http://schemas.openxmlformats.org/officeDocument/2006/relationships/hyperlink" Target="https://www.arkys.cz/cs/linear/linear-plus/prislusenstvi-linear-plus/tvarove-prvky" TargetMode="External"/><Relationship Id="rId59" Type="http://schemas.openxmlformats.org/officeDocument/2006/relationships/hyperlink" Target="https://www.arkys.cz/cs/linear/linear-plus/prislusenstvi-linear-plus/drzaky" TargetMode="External"/><Relationship Id="rId67" Type="http://schemas.openxmlformats.org/officeDocument/2006/relationships/hyperlink" Target="https://www.arkys.cz/cs/linear/linear-plus/prislusenstvi-linear-plus/nosniky-a-podpery" TargetMode="External"/><Relationship Id="rId103" Type="http://schemas.openxmlformats.org/officeDocument/2006/relationships/printerSettings" Target="../printerSettings/printerSettings3.bin"/><Relationship Id="rId20" Type="http://schemas.openxmlformats.org/officeDocument/2006/relationships/hyperlink" Target="https://www.arkys.cz/cs/linear/linear-plus/prislusenstvi-linear-plus/vika-a-prepazky" TargetMode="External"/><Relationship Id="rId41" Type="http://schemas.openxmlformats.org/officeDocument/2006/relationships/hyperlink" Target="https://www.arkys.cz/cs/linear/linear-plus/prislusenstvi-linear-plus/tvarove-prvky" TargetMode="External"/><Relationship Id="rId54" Type="http://schemas.openxmlformats.org/officeDocument/2006/relationships/hyperlink" Target="https://www.arkys.cz/cs/linear/linear-plus/prislusenstvi-linear-plus/tvarove-prvky" TargetMode="External"/><Relationship Id="rId62" Type="http://schemas.openxmlformats.org/officeDocument/2006/relationships/hyperlink" Target="https://www.arkys.cz/cs/linear/linear-plus/prislusenstvi-linear-plus/nosniky-a-podpery" TargetMode="External"/><Relationship Id="rId70" Type="http://schemas.openxmlformats.org/officeDocument/2006/relationships/hyperlink" Target="https://www.arkys.cz/cs/polar/prislusenstvi-polar/nosniky-a-podpery" TargetMode="External"/><Relationship Id="rId75" Type="http://schemas.openxmlformats.org/officeDocument/2006/relationships/hyperlink" Target="https://www.arkys.cz/cs/linear/linear-plus/prislusenstvi-linear-plus/nosniky-a-podpery" TargetMode="External"/><Relationship Id="rId83" Type="http://schemas.openxmlformats.org/officeDocument/2006/relationships/hyperlink" Target="https://www.arkys.cz/cs/linear/linear-plus/prislusenstvi-linear-plus/vika-a-prepazky" TargetMode="External"/><Relationship Id="rId88" Type="http://schemas.openxmlformats.org/officeDocument/2006/relationships/hyperlink" Target="https://www.arkys.cz/cs/linear/linear-plus/kabelove-zlaby-linear-plus-perforovane" TargetMode="External"/><Relationship Id="rId91" Type="http://schemas.openxmlformats.org/officeDocument/2006/relationships/hyperlink" Target="https://www.arkys.cz/cs/linear/linear-plus/kabelove-zlaby-linear-plus-perforovane" TargetMode="External"/><Relationship Id="rId96" Type="http://schemas.openxmlformats.org/officeDocument/2006/relationships/hyperlink" Target="https://www.arkys.cz/cs/linear/linear-plus/kabelove-zlaby-linear-plus-neperforovane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linear/linear-plus/kabelove-zlaby-linear-plus-perforovane" TargetMode="External"/><Relationship Id="rId15" Type="http://schemas.openxmlformats.org/officeDocument/2006/relationships/hyperlink" Target="https://www.arkys.cz/cs/linear/linear-plus/kabelove-zlaby-linear-plus-neperforovane" TargetMode="External"/><Relationship Id="rId23" Type="http://schemas.openxmlformats.org/officeDocument/2006/relationships/hyperlink" Target="https://www.arkys.cz/cs/linear/linear-plus/prislusenstvi-linear-plus/vika-a-prepazky" TargetMode="External"/><Relationship Id="rId28" Type="http://schemas.openxmlformats.org/officeDocument/2006/relationships/hyperlink" Target="https://www.arkys.cz/cs/linear/linear-plus/prislusenstvi-linear-plus/spojky-a-spojovaci-material" TargetMode="External"/><Relationship Id="rId36" Type="http://schemas.openxmlformats.org/officeDocument/2006/relationships/hyperlink" Target="https://www.arkys.cz/cs/linear/linear-plus/prislusenstvi-linear-plus/spojky-a-spojovaci-material" TargetMode="External"/><Relationship Id="rId49" Type="http://schemas.openxmlformats.org/officeDocument/2006/relationships/hyperlink" Target="https://www.arkys.cz/cs/linear/linear-plus/prislusenstvi-linear-plus/tvarove-prvky" TargetMode="External"/><Relationship Id="rId57" Type="http://schemas.openxmlformats.org/officeDocument/2006/relationships/hyperlink" Target="https://www.arkys.cz/cs/linear/linear-plus/prislusenstvi-linear-plus/drzaky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prislusenstvi-linear-plus/spojky-a-spojovaci-material" TargetMode="External"/><Relationship Id="rId44" Type="http://schemas.openxmlformats.org/officeDocument/2006/relationships/hyperlink" Target="https://www.arkys.cz/cs/linear/linear-plus/prislusenstvi-linear-plus/tvarove-prvky" TargetMode="External"/><Relationship Id="rId52" Type="http://schemas.openxmlformats.org/officeDocument/2006/relationships/hyperlink" Target="https://www.arkys.cz/cs/linear/linear-plus/prislusenstvi-linear-plus/tvarove-prvky" TargetMode="External"/><Relationship Id="rId60" Type="http://schemas.openxmlformats.org/officeDocument/2006/relationships/hyperlink" Target="https://www.arkys.cz/cs/linear/linear-plus/prislusenstvi-linear-plus/nosniky-a-podpery" TargetMode="External"/><Relationship Id="rId65" Type="http://schemas.openxmlformats.org/officeDocument/2006/relationships/hyperlink" Target="https://www.arkys.cz/cs/linear/linear-plus/prislusenstvi-linear-plus/nosniky-a-podpery" TargetMode="External"/><Relationship Id="rId73" Type="http://schemas.openxmlformats.org/officeDocument/2006/relationships/hyperlink" Target="https://www.arkys.cz/cs/linear/linear-plus/prislusenstvi-linear-plus/nosniky-a-podpery" TargetMode="External"/><Relationship Id="rId78" Type="http://schemas.openxmlformats.org/officeDocument/2006/relationships/hyperlink" Target="https://www.arkys.cz/cs/linear/linear-plus/prislusenstvi-linear-plus/vika-a-prepazky" TargetMode="External"/><Relationship Id="rId81" Type="http://schemas.openxmlformats.org/officeDocument/2006/relationships/hyperlink" Target="https://www.arkys.cz/cs/linear/linear-plus/prislusenstvi-linear-plus/vika-a-prepazky" TargetMode="External"/><Relationship Id="rId86" Type="http://schemas.openxmlformats.org/officeDocument/2006/relationships/hyperlink" Target="https://www.arkys.cz/cs/linear/linear-plus/prislusenstvi-linear-plus/vika-a-prepazky" TargetMode="External"/><Relationship Id="rId94" Type="http://schemas.openxmlformats.org/officeDocument/2006/relationships/hyperlink" Target="https://www.arkys.cz/cs/linear/linear-plus/kabelove-zlaby-linear-plus-perforovane" TargetMode="External"/><Relationship Id="rId99" Type="http://schemas.openxmlformats.org/officeDocument/2006/relationships/hyperlink" Target="https://www.arkys.cz/cs/linear/linear-plus/kabelove-zlaby-linear-plus-neperforovane" TargetMode="External"/><Relationship Id="rId101" Type="http://schemas.openxmlformats.org/officeDocument/2006/relationships/hyperlink" Target="https://www.arkys.cz/cs/linear/linear-plus/kabelove-zlaby-linear-plus-neperforovane" TargetMode="External"/><Relationship Id="rId4" Type="http://schemas.openxmlformats.org/officeDocument/2006/relationships/hyperlink" Target="https://www.arkys.cz/cs/linear/linear-plus/kabelove-zlaby-linear-plus-perforovane" TargetMode="External"/><Relationship Id="rId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neperforovane" TargetMode="External"/><Relationship Id="rId18" Type="http://schemas.openxmlformats.org/officeDocument/2006/relationships/hyperlink" Target="https://www.arkys.cz/cs/linear/linear-plus/kabelove-zlaby-linear-plus-neperforovane" TargetMode="External"/><Relationship Id="rId39" Type="http://schemas.openxmlformats.org/officeDocument/2006/relationships/hyperlink" Target="https://www.arkys.cz/cs/linear/linear-plus/prislusenstvi-linear-plus/tvarove-prvky" TargetMode="External"/><Relationship Id="rId34" Type="http://schemas.openxmlformats.org/officeDocument/2006/relationships/hyperlink" Target="https://www.arkys.cz/cs/linear/linear-plus/prislusenstvi-linear-plus/spojky-a-spojovaci-material" TargetMode="External"/><Relationship Id="rId50" Type="http://schemas.openxmlformats.org/officeDocument/2006/relationships/hyperlink" Target="https://www.arkys.cz/cs/linear/linear-plus/prislusenstvi-linear-plus/tvarove-prvky" TargetMode="External"/><Relationship Id="rId55" Type="http://schemas.openxmlformats.org/officeDocument/2006/relationships/hyperlink" Target="https://www.arkys.cz/cs/linear/linear-plus/prislusenstvi-linear-plus/drzaky" TargetMode="External"/><Relationship Id="rId76" Type="http://schemas.openxmlformats.org/officeDocument/2006/relationships/hyperlink" Target="https://www.arkys.cz/cs/doprava" TargetMode="External"/><Relationship Id="rId97" Type="http://schemas.openxmlformats.org/officeDocument/2006/relationships/hyperlink" Target="https://www.arkys.cz/cs/linear/linear-plus/kabelove-zlaby-linear-plus-neperforovane" TargetMode="External"/><Relationship Id="rId7" Type="http://schemas.openxmlformats.org/officeDocument/2006/relationships/hyperlink" Target="https://www.arkys.cz/cs/linear/linear-plus/kabelove-zlaby-linear-plus-perforovane" TargetMode="External"/><Relationship Id="rId71" Type="http://schemas.openxmlformats.org/officeDocument/2006/relationships/hyperlink" Target="https://www.arkys.cz/cs/polar/prislusenstvi-polar/nosniky-a-podpery" TargetMode="External"/><Relationship Id="rId92" Type="http://schemas.openxmlformats.org/officeDocument/2006/relationships/hyperlink" Target="https://www.arkys.cz/cs/linear/linear-plus/kabelove-zlaby-linear-plus-perforovane" TargetMode="External"/><Relationship Id="rId2" Type="http://schemas.openxmlformats.org/officeDocument/2006/relationships/hyperlink" Target="https://www.arkys.cz/cs/linear/linear-plus/kabelove-zlaby-linear-plus-perforovane" TargetMode="External"/><Relationship Id="rId29" Type="http://schemas.openxmlformats.org/officeDocument/2006/relationships/hyperlink" Target="https://www.arkys.cz/cs/linear/linear-plus/prislusenstvi-linear-plus/spojky-a-spojovaci-material" TargetMode="External"/><Relationship Id="rId24" Type="http://schemas.openxmlformats.org/officeDocument/2006/relationships/hyperlink" Target="https://www.arkys.cz/cs/linear/linear-plus/prislusenstvi-linear-plus/spojky-a-spojovaci-material" TargetMode="External"/><Relationship Id="rId40" Type="http://schemas.openxmlformats.org/officeDocument/2006/relationships/hyperlink" Target="https://www.arkys.cz/cs/linear/linear-plus/prislusenstvi-linear-plus/tvarove-prvky" TargetMode="External"/><Relationship Id="rId45" Type="http://schemas.openxmlformats.org/officeDocument/2006/relationships/hyperlink" Target="https://www.arkys.cz/cs/linear/linear-plus/prislusenstvi-linear-plus/tvarove-prvky" TargetMode="External"/><Relationship Id="rId66" Type="http://schemas.openxmlformats.org/officeDocument/2006/relationships/hyperlink" Target="https://www.arkys.cz/cs/linear/linear-plus/prislusenstvi-linear-plus/nosniky-a-podpery" TargetMode="External"/><Relationship Id="rId87" Type="http://schemas.openxmlformats.org/officeDocument/2006/relationships/hyperlink" Target="https://www.arkys.cz/cs/linear/linear-plus/kabelove-zlaby-linear-plus-perforovane" TargetMode="External"/><Relationship Id="rId61" Type="http://schemas.openxmlformats.org/officeDocument/2006/relationships/hyperlink" Target="https://www.arkys.cz/cs/linear/linear-plus/prislusenstvi-linear-plus/nosniky-a-podpery" TargetMode="External"/><Relationship Id="rId82" Type="http://schemas.openxmlformats.org/officeDocument/2006/relationships/hyperlink" Target="https://www.arkys.cz/cs/linear/linear-plus/prislusenstvi-linear-plus/vika-a-prepazky" TargetMode="External"/><Relationship Id="rId19" Type="http://schemas.openxmlformats.org/officeDocument/2006/relationships/hyperlink" Target="https://www.arkys.cz/cs/linear/linear-plus/kabelove-zlaby-linear-plus-neperforovane" TargetMode="External"/><Relationship Id="rId14" Type="http://schemas.openxmlformats.org/officeDocument/2006/relationships/hyperlink" Target="https://www.arkys.cz/cs/linear/linear-plus/kabelove-zlaby-linear-plus-neperforovane" TargetMode="External"/><Relationship Id="rId30" Type="http://schemas.openxmlformats.org/officeDocument/2006/relationships/hyperlink" Target="https://www.arkys.cz/cs/linear/linear-plus/prislusenstvi-linear-plus/spojky-a-spojovaci-material" TargetMode="External"/><Relationship Id="rId35" Type="http://schemas.openxmlformats.org/officeDocument/2006/relationships/hyperlink" Target="https://www.arkys.cz/cs/linear/linear-plus/prislusenstvi-linear-plus/spojky-a-spojovaci-material" TargetMode="External"/><Relationship Id="rId56" Type="http://schemas.openxmlformats.org/officeDocument/2006/relationships/hyperlink" Target="https://www.arkys.cz/cs/linear/linear-plus/prislusenstvi-linear-plus/drzaky" TargetMode="External"/><Relationship Id="rId77" Type="http://schemas.openxmlformats.org/officeDocument/2006/relationships/hyperlink" Target="https://www.arkys.cz/cs/linear/linear-plus/prislusenstvi-linear-plus/vika-a-prepazky" TargetMode="External"/><Relationship Id="rId100" Type="http://schemas.openxmlformats.org/officeDocument/2006/relationships/hyperlink" Target="https://www.arkys.cz/cs/linear/linear-plus/kabelove-zlaby-linear-plus-neperforovane" TargetMode="External"/><Relationship Id="rId8" Type="http://schemas.openxmlformats.org/officeDocument/2006/relationships/hyperlink" Target="https://www.arkys.cz/cs/linear/linear-plus/kabelove-zlaby-linear-plus-perforovane" TargetMode="External"/><Relationship Id="rId51" Type="http://schemas.openxmlformats.org/officeDocument/2006/relationships/hyperlink" Target="https://www.arkys.cz/cs/linear/linear-plus/prislusenstvi-linear-plus/tvarove-prvky" TargetMode="External"/><Relationship Id="rId72" Type="http://schemas.openxmlformats.org/officeDocument/2006/relationships/hyperlink" Target="https://www.arkys.cz/cs/polar/prislusenstvi-polar/nosniky-a-podpery" TargetMode="External"/><Relationship Id="rId93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kabelove-zlaby-linear-plus-neperforovane" TargetMode="External"/><Relationship Id="rId3" Type="http://schemas.openxmlformats.org/officeDocument/2006/relationships/hyperlink" Target="https://www.arkys.cz/cs/linear/linear-plus/kabelove-zlaby-linear-plus-perforovane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9" Type="http://schemas.openxmlformats.org/officeDocument/2006/relationships/hyperlink" Target="https://www.arkys.cz/cs/polar/prislusenstvi-polar/tvarove-prvky" TargetMode="External"/><Relationship Id="rId21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tvarove-prvky" TargetMode="External"/><Relationship Id="rId42" Type="http://schemas.openxmlformats.org/officeDocument/2006/relationships/hyperlink" Target="https://www.arkys.cz/cs/polar/prislusenstvi-polar/tvarove-prvky" TargetMode="External"/><Relationship Id="rId47" Type="http://schemas.openxmlformats.org/officeDocument/2006/relationships/printerSettings" Target="../printerSettings/printerSettings4.bin"/><Relationship Id="rId7" Type="http://schemas.openxmlformats.org/officeDocument/2006/relationships/hyperlink" Target="https://www.arkys.cz/cs/polar/prislusenstvi-polar/vika-a-prepazky" TargetMode="External"/><Relationship Id="rId2" Type="http://schemas.openxmlformats.org/officeDocument/2006/relationships/hyperlink" Target="https://www.arkys.cz/cs/doprava" TargetMode="External"/><Relationship Id="rId16" Type="http://schemas.openxmlformats.org/officeDocument/2006/relationships/hyperlink" Target="https://www.arkys.cz/cs/polar/prislusenstvi-polar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tvarove-prv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tvarove-prvky" TargetMode="External"/><Relationship Id="rId43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Relationship Id="rId3" Type="http://schemas.openxmlformats.org/officeDocument/2006/relationships/hyperlink" Target="https://www.arkys.cz/cs/polar/polar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tvarove-prv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rislusenstvi-polar/nosniky-a-podpery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41" Type="http://schemas.openxmlformats.org/officeDocument/2006/relationships/hyperlink" Target="https://www.arkys.cz/cs/polar/prislusenstvi-polar/tvarove-prvky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arkys.cz/cs/polar/prislusenstvi-polar/spojky-a-spojovaci-material" TargetMode="External"/><Relationship Id="rId18" Type="http://schemas.openxmlformats.org/officeDocument/2006/relationships/hyperlink" Target="https://www.arkys.cz/cs/polar/prislusenstvi-polar/spojky-a-spojovaci-material" TargetMode="External"/><Relationship Id="rId26" Type="http://schemas.openxmlformats.org/officeDocument/2006/relationships/hyperlink" Target="https://www.arkys.cz/cs/polar/prislusenstvi-polar/tvarove-prvky" TargetMode="External"/><Relationship Id="rId3" Type="http://schemas.openxmlformats.org/officeDocument/2006/relationships/hyperlink" Target="https://www.arkys.cz/cs/polar/polar" TargetMode="External"/><Relationship Id="rId21" Type="http://schemas.openxmlformats.org/officeDocument/2006/relationships/hyperlink" Target="https://www.arkys.cz/cs/polar/prislusenstvi-polar/vika-a-prepazky" TargetMode="External"/><Relationship Id="rId34" Type="http://schemas.openxmlformats.org/officeDocument/2006/relationships/hyperlink" Target="https://www.arkys.cz/cs/polar/prislusenstvi-polar/nosniky-a-podpery" TargetMode="External"/><Relationship Id="rId7" Type="http://schemas.openxmlformats.org/officeDocument/2006/relationships/hyperlink" Target="https://www.arkys.cz/cs/polar/prislusenstvi-polar/vika-a-prepazky" TargetMode="External"/><Relationship Id="rId12" Type="http://schemas.openxmlformats.org/officeDocument/2006/relationships/hyperlink" Target="https://www.arkys.cz/cs/linear/linear-plus/prislusenstvi-linear-plus/spojky-a-spojovaci-material" TargetMode="External"/><Relationship Id="rId17" Type="http://schemas.openxmlformats.org/officeDocument/2006/relationships/hyperlink" Target="https://www.arkys.cz/cs/polar/prislusenstvi-polar/spojky-a-spojovaci-material" TargetMode="External"/><Relationship Id="rId25" Type="http://schemas.openxmlformats.org/officeDocument/2006/relationships/hyperlink" Target="https://www.arkys.cz/cs/polar/prislusenstvi-polar/tvarove-prvky" TargetMode="External"/><Relationship Id="rId33" Type="http://schemas.openxmlformats.org/officeDocument/2006/relationships/hyperlink" Target="https://www.arkys.cz/cs/polar/prislusenstvi-polar/nosniky-a-podpery" TargetMode="External"/><Relationship Id="rId2" Type="http://schemas.openxmlformats.org/officeDocument/2006/relationships/hyperlink" Target="https://www.arkys.cz/cs/doprava" TargetMode="External"/><Relationship Id="rId16" Type="http://schemas.openxmlformats.org/officeDocument/2006/relationships/hyperlink" Target="https://www.arkys.cz/cs/polar/prislusenstvi-polar/spojky-a-spojovaci-material" TargetMode="External"/><Relationship Id="rId20" Type="http://schemas.openxmlformats.org/officeDocument/2006/relationships/hyperlink" Target="https://www.arkys.cz/cs/linear/linear-plus/prislusenstvi-linear-plus/spojky-a-spojovaci-material" TargetMode="External"/><Relationship Id="rId29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olar" TargetMode="External"/><Relationship Id="rId11" Type="http://schemas.openxmlformats.org/officeDocument/2006/relationships/hyperlink" Target="https://www.arkys.cz/cs/polar/prislusenstvi-polar/spojky-a-spojovaci-material" TargetMode="External"/><Relationship Id="rId24" Type="http://schemas.openxmlformats.org/officeDocument/2006/relationships/hyperlink" Target="https://www.arkys.cz/cs/polar/prislusenstvi-polar/tvarove-prvky" TargetMode="External"/><Relationship Id="rId32" Type="http://schemas.openxmlformats.org/officeDocument/2006/relationships/hyperlink" Target="https://www.arkys.cz/cs/polar/prislusenstvi-polar/nosniky-a-podpery" TargetMode="External"/><Relationship Id="rId5" Type="http://schemas.openxmlformats.org/officeDocument/2006/relationships/hyperlink" Target="https://www.arkys.cz/cs/polar/polar" TargetMode="External"/><Relationship Id="rId15" Type="http://schemas.openxmlformats.org/officeDocument/2006/relationships/hyperlink" Target="https://www.arkys.cz/cs/polar/prislusenstvi-polar/spojky-a-spojovaci-material" TargetMode="External"/><Relationship Id="rId23" Type="http://schemas.openxmlformats.org/officeDocument/2006/relationships/hyperlink" Target="https://www.arkys.cz/cs/polar/prislusenstvi-polar/tvarove-prvky" TargetMode="External"/><Relationship Id="rId28" Type="http://schemas.openxmlformats.org/officeDocument/2006/relationships/hyperlink" Target="https://www.arkys.cz/cs/polar/prislusenstvi-polar/tvarove-prvky" TargetMode="External"/><Relationship Id="rId36" Type="http://schemas.openxmlformats.org/officeDocument/2006/relationships/printerSettings" Target="../printerSettings/printerSettings5.bin"/><Relationship Id="rId10" Type="http://schemas.openxmlformats.org/officeDocument/2006/relationships/hyperlink" Target="https://www.arkys.cz/cs/polar/prislusenstvi-polar/vika-a-prepazky" TargetMode="External"/><Relationship Id="rId19" Type="http://schemas.openxmlformats.org/officeDocument/2006/relationships/hyperlink" Target="https://www.arkys.cz/cs/linear/linear-plus/prislusenstvi-linear-plus/spojky-a-spojovaci-material" TargetMode="External"/><Relationship Id="rId31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olar" TargetMode="External"/><Relationship Id="rId9" Type="http://schemas.openxmlformats.org/officeDocument/2006/relationships/hyperlink" Target="https://www.arkys.cz/cs/polar/prislusenstvi-polar/vika-a-prepazky" TargetMode="External"/><Relationship Id="rId14" Type="http://schemas.openxmlformats.org/officeDocument/2006/relationships/hyperlink" Target="https://www.arkys.cz/cs/polar/prislusenstvi-polar/spojky-a-spojovaci-material" TargetMode="External"/><Relationship Id="rId22" Type="http://schemas.openxmlformats.org/officeDocument/2006/relationships/hyperlink" Target="https://www.arkys.cz/cs/polar/prislusenstvi-polar/tvarove-prvky" TargetMode="External"/><Relationship Id="rId27" Type="http://schemas.openxmlformats.org/officeDocument/2006/relationships/hyperlink" Target="https://www.arkys.cz/cs/polar/prislusenstvi-polar/tvarove-prvky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nosniky-a-podpery" TargetMode="External"/><Relationship Id="rId8" Type="http://schemas.openxmlformats.org/officeDocument/2006/relationships/hyperlink" Target="https://www.arkys.cz/cs/polar/prislusenstvi-polar/vika-a-prepazky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BZ354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1" width="6.7109375" style="85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8" width="9.140625" style="85"/>
    <col min="79" max="16384" width="9.140625" style="1"/>
  </cols>
  <sheetData>
    <row r="1" spans="1:78" ht="12.95" customHeight="1" x14ac:dyDescent="0.25">
      <c r="G1" s="114" t="e" vm="1">
        <v>#VALUE!</v>
      </c>
      <c r="H1" s="114"/>
    </row>
    <row r="2" spans="1:78" ht="20.100000000000001" customHeight="1" x14ac:dyDescent="0.25">
      <c r="B2" s="1"/>
      <c r="D2" s="43" t="s">
        <v>47</v>
      </c>
      <c r="E2" s="16"/>
      <c r="G2" s="114"/>
      <c r="H2" s="114"/>
      <c r="I2" s="3"/>
      <c r="J2" s="3"/>
    </row>
    <row r="3" spans="1:78" ht="20.100000000000001" customHeight="1" x14ac:dyDescent="0.25">
      <c r="B3" s="1"/>
      <c r="D3" s="44" t="s">
        <v>1283</v>
      </c>
      <c r="E3" s="15"/>
      <c r="F3" s="5"/>
      <c r="G3" s="114"/>
      <c r="H3" s="114"/>
      <c r="I3" s="3"/>
      <c r="J3" s="3"/>
      <c r="K3" s="6"/>
      <c r="L3" s="6"/>
    </row>
    <row r="4" spans="1:78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8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8" s="2" customFormat="1" ht="17.25" x14ac:dyDescent="0.25">
      <c r="A7" s="85"/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</row>
    <row r="8" spans="1:78" s="2" customFormat="1" ht="15.75" hidden="1" x14ac:dyDescent="0.25">
      <c r="A8" s="85"/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</row>
    <row r="9" spans="1:78" s="2" customFormat="1" ht="15.75" x14ac:dyDescent="0.25">
      <c r="A9" s="85"/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</row>
    <row r="10" spans="1:78" s="2" customFormat="1" ht="15.75" x14ac:dyDescent="0.25">
      <c r="A10" s="85"/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</row>
    <row r="11" spans="1:78" s="2" customFormat="1" ht="15.75" x14ac:dyDescent="0.25">
      <c r="A11" s="85"/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</row>
    <row r="12" spans="1:78" s="2" customFormat="1" ht="12.75" customHeight="1" thickBot="1" x14ac:dyDescent="0.3">
      <c r="A12" s="85"/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</row>
    <row r="13" spans="1:78" s="2" customFormat="1" ht="15" customHeight="1" x14ac:dyDescent="0.25">
      <c r="A13" s="85"/>
      <c r="C13" s="129" t="s">
        <v>25</v>
      </c>
      <c r="D13" s="130"/>
      <c r="E13" s="115" t="s">
        <v>26</v>
      </c>
      <c r="F13" s="116"/>
      <c r="G13" s="116"/>
      <c r="H13" s="116"/>
      <c r="I13" s="116"/>
      <c r="J13" s="117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</row>
    <row r="14" spans="1:78" s="2" customFormat="1" ht="15" customHeight="1" thickBot="1" x14ac:dyDescent="0.3">
      <c r="A14" s="85"/>
      <c r="C14" s="131"/>
      <c r="D14" s="132"/>
      <c r="E14" s="127" t="s">
        <v>9</v>
      </c>
      <c r="F14" s="128"/>
      <c r="G14" s="31" t="s">
        <v>12</v>
      </c>
      <c r="H14" s="28" t="s">
        <v>1119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</row>
    <row r="15" spans="1:78" s="4" customFormat="1" ht="15" hidden="1" customHeight="1" x14ac:dyDescent="0.25">
      <c r="A15" s="85"/>
      <c r="B15" s="2"/>
      <c r="C15" s="47" t="s">
        <v>18</v>
      </c>
      <c r="D15" s="48" t="s">
        <v>20</v>
      </c>
      <c r="E15" s="118">
        <v>0</v>
      </c>
      <c r="F15" s="119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</row>
    <row r="16" spans="1:78" s="4" customFormat="1" ht="15" customHeight="1" x14ac:dyDescent="0.25">
      <c r="A16" s="85"/>
      <c r="B16" s="2"/>
      <c r="C16" s="46" t="s">
        <v>19</v>
      </c>
      <c r="D16" s="55" t="s">
        <v>21</v>
      </c>
      <c r="E16" s="120" t="s">
        <v>13</v>
      </c>
      <c r="F16" s="121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</row>
    <row r="17" spans="1:78" s="4" customFormat="1" ht="15" customHeight="1" thickBot="1" x14ac:dyDescent="0.3">
      <c r="A17" s="85"/>
      <c r="B17" s="2"/>
      <c r="C17" s="23" t="s">
        <v>8</v>
      </c>
      <c r="D17" s="27" t="s">
        <v>22</v>
      </c>
      <c r="E17" s="122" t="s">
        <v>13</v>
      </c>
      <c r="F17" s="123"/>
      <c r="G17" s="26">
        <v>0</v>
      </c>
      <c r="H17" s="26">
        <v>0</v>
      </c>
      <c r="I17" s="26">
        <f>H17</f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</row>
    <row r="18" spans="1:78" ht="15" hidden="1" customHeight="1" thickBot="1" x14ac:dyDescent="0.3">
      <c r="C18" s="51" t="s">
        <v>23</v>
      </c>
      <c r="D18" s="52" t="s">
        <v>24</v>
      </c>
      <c r="E18" s="125" t="s">
        <v>13</v>
      </c>
      <c r="F18" s="126"/>
      <c r="G18" s="53">
        <v>0</v>
      </c>
      <c r="H18" s="53">
        <v>0</v>
      </c>
      <c r="I18" s="53">
        <f>H18</f>
        <v>0</v>
      </c>
      <c r="J18" s="54" t="s">
        <v>14</v>
      </c>
    </row>
    <row r="20" spans="1:78" s="2" customFormat="1" ht="15" customHeight="1" x14ac:dyDescent="0.25">
      <c r="A20" s="85"/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</row>
    <row r="21" spans="1:78" s="2" customFormat="1" ht="12.75" customHeight="1" x14ac:dyDescent="0.25">
      <c r="A21" s="85"/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</row>
    <row r="22" spans="1:78" ht="12.75" customHeight="1" x14ac:dyDescent="0.25">
      <c r="D22" s="19" t="s">
        <v>61</v>
      </c>
    </row>
    <row r="23" spans="1:78" s="85" customFormat="1" ht="12.75" customHeight="1" x14ac:dyDescent="0.2">
      <c r="A23" s="94"/>
      <c r="B23" s="101" t="s">
        <v>84</v>
      </c>
      <c r="C23" s="95" t="s">
        <v>85</v>
      </c>
      <c r="D23" s="78" t="s">
        <v>86</v>
      </c>
      <c r="E23" s="100"/>
      <c r="F23" s="78" t="s">
        <v>87</v>
      </c>
      <c r="G23" s="80">
        <f t="shared" ref="G23:G26" si="0">I23*(1-J23)</f>
        <v>113</v>
      </c>
      <c r="H23" s="81">
        <f t="shared" ref="H23:H26" si="1">E23*G23</f>
        <v>0</v>
      </c>
      <c r="I23" s="80">
        <v>113</v>
      </c>
      <c r="J23" s="82">
        <f t="shared" ref="J23:J26" si="2">G$16/100</f>
        <v>0</v>
      </c>
      <c r="K23" s="83">
        <v>0.74</v>
      </c>
      <c r="L23" s="84">
        <f t="shared" ref="L23:L26" si="3">E23*K23</f>
        <v>0</v>
      </c>
    </row>
    <row r="24" spans="1:78" s="85" customFormat="1" ht="12.75" customHeight="1" x14ac:dyDescent="0.2">
      <c r="A24" s="94"/>
      <c r="B24" s="101" t="s">
        <v>84</v>
      </c>
      <c r="C24" s="95" t="s">
        <v>88</v>
      </c>
      <c r="D24" s="78" t="s">
        <v>89</v>
      </c>
      <c r="E24" s="100"/>
      <c r="F24" s="78" t="s">
        <v>87</v>
      </c>
      <c r="G24" s="80">
        <f t="shared" si="0"/>
        <v>139</v>
      </c>
      <c r="H24" s="81">
        <f t="shared" si="1"/>
        <v>0</v>
      </c>
      <c r="I24" s="80">
        <v>139</v>
      </c>
      <c r="J24" s="82">
        <f t="shared" si="2"/>
        <v>0</v>
      </c>
      <c r="K24" s="83">
        <v>0.95</v>
      </c>
      <c r="L24" s="84">
        <f t="shared" si="3"/>
        <v>0</v>
      </c>
    </row>
    <row r="25" spans="1:78" s="85" customFormat="1" ht="12.75" customHeight="1" x14ac:dyDescent="0.2">
      <c r="A25" s="94"/>
      <c r="B25" s="101" t="s">
        <v>84</v>
      </c>
      <c r="C25" s="95" t="s">
        <v>90</v>
      </c>
      <c r="D25" s="78" t="s">
        <v>91</v>
      </c>
      <c r="E25" s="100"/>
      <c r="F25" s="78" t="s">
        <v>87</v>
      </c>
      <c r="G25" s="80">
        <f t="shared" si="0"/>
        <v>165</v>
      </c>
      <c r="H25" s="81">
        <f t="shared" si="1"/>
        <v>0</v>
      </c>
      <c r="I25" s="80">
        <v>165</v>
      </c>
      <c r="J25" s="82">
        <f t="shared" si="2"/>
        <v>0</v>
      </c>
      <c r="K25" s="83">
        <v>1.1200000000000001</v>
      </c>
      <c r="L25" s="84">
        <f t="shared" si="3"/>
        <v>0</v>
      </c>
    </row>
    <row r="26" spans="1:78" s="85" customFormat="1" ht="12.75" customHeight="1" x14ac:dyDescent="0.2">
      <c r="A26" s="94"/>
      <c r="B26" s="101" t="s">
        <v>84</v>
      </c>
      <c r="C26" s="95" t="s">
        <v>92</v>
      </c>
      <c r="D26" s="78" t="s">
        <v>93</v>
      </c>
      <c r="E26" s="100"/>
      <c r="F26" s="78" t="s">
        <v>87</v>
      </c>
      <c r="G26" s="80">
        <f t="shared" si="0"/>
        <v>225</v>
      </c>
      <c r="H26" s="81">
        <f t="shared" si="1"/>
        <v>0</v>
      </c>
      <c r="I26" s="80">
        <v>225</v>
      </c>
      <c r="J26" s="82">
        <f t="shared" si="2"/>
        <v>0</v>
      </c>
      <c r="K26" s="83">
        <v>1.64</v>
      </c>
      <c r="L26" s="84">
        <f t="shared" si="3"/>
        <v>0</v>
      </c>
    </row>
    <row r="27" spans="1:78" s="85" customFormat="1" ht="6.95" customHeight="1" x14ac:dyDescent="0.2">
      <c r="A27" s="94"/>
      <c r="B27" s="101"/>
      <c r="C27" s="102"/>
      <c r="D27" s="78"/>
      <c r="E27" s="103"/>
      <c r="F27" s="78"/>
      <c r="G27" s="80"/>
      <c r="H27" s="104"/>
      <c r="I27" s="80"/>
      <c r="J27" s="105"/>
      <c r="K27" s="83"/>
      <c r="L27" s="84"/>
    </row>
    <row r="28" spans="1:78" s="85" customFormat="1" ht="12.75" customHeight="1" x14ac:dyDescent="0.2">
      <c r="A28" s="94"/>
      <c r="B28" s="101" t="s">
        <v>84</v>
      </c>
      <c r="C28" s="95" t="s">
        <v>94</v>
      </c>
      <c r="D28" s="78" t="s">
        <v>95</v>
      </c>
      <c r="E28" s="100"/>
      <c r="F28" s="78" t="s">
        <v>87</v>
      </c>
      <c r="G28" s="80">
        <f t="shared" ref="G28" si="4">I28*(1-J28)</f>
        <v>98</v>
      </c>
      <c r="H28" s="81">
        <f t="shared" ref="H28" si="5">E28*G28</f>
        <v>0</v>
      </c>
      <c r="I28" s="80">
        <v>98</v>
      </c>
      <c r="J28" s="82">
        <f t="shared" ref="J28" si="6">G$16/100</f>
        <v>0</v>
      </c>
      <c r="K28" s="83">
        <v>0.65</v>
      </c>
      <c r="L28" s="84">
        <f t="shared" ref="L28" si="7">E28*K28</f>
        <v>0</v>
      </c>
    </row>
    <row r="29" spans="1:78" s="85" customFormat="1" ht="6.95" customHeight="1" x14ac:dyDescent="0.2">
      <c r="A29" s="94"/>
      <c r="B29" s="101"/>
      <c r="C29" s="102"/>
      <c r="D29" s="78"/>
      <c r="E29" s="103"/>
      <c r="F29" s="78"/>
      <c r="G29" s="80"/>
      <c r="H29" s="104"/>
      <c r="I29" s="80"/>
      <c r="J29" s="105"/>
      <c r="K29" s="83"/>
      <c r="L29" s="84"/>
    </row>
    <row r="30" spans="1:78" s="85" customFormat="1" ht="12.75" customHeight="1" x14ac:dyDescent="0.2">
      <c r="A30" s="94"/>
      <c r="B30" s="101" t="s">
        <v>84</v>
      </c>
      <c r="C30" s="95" t="s">
        <v>96</v>
      </c>
      <c r="D30" s="78" t="s">
        <v>97</v>
      </c>
      <c r="E30" s="100"/>
      <c r="F30" s="78" t="s">
        <v>87</v>
      </c>
      <c r="G30" s="80">
        <f t="shared" ref="G30:G37" si="8">I30*(1-J30)</f>
        <v>122</v>
      </c>
      <c r="H30" s="81">
        <f t="shared" ref="H30:H37" si="9">E30*G30</f>
        <v>0</v>
      </c>
      <c r="I30" s="80">
        <v>122</v>
      </c>
      <c r="J30" s="82">
        <f t="shared" ref="J30:J37" si="10">G$16/100</f>
        <v>0</v>
      </c>
      <c r="K30" s="83">
        <v>0.9</v>
      </c>
      <c r="L30" s="84">
        <f t="shared" ref="L30:L37" si="11">E30*K30</f>
        <v>0</v>
      </c>
    </row>
    <row r="31" spans="1:78" s="85" customFormat="1" ht="12.75" customHeight="1" x14ac:dyDescent="0.2">
      <c r="A31" s="94"/>
      <c r="B31" s="101" t="s">
        <v>84</v>
      </c>
      <c r="C31" s="95" t="s">
        <v>99</v>
      </c>
      <c r="D31" s="78" t="s">
        <v>100</v>
      </c>
      <c r="E31" s="100"/>
      <c r="F31" s="78" t="s">
        <v>87</v>
      </c>
      <c r="G31" s="80">
        <f t="shared" si="8"/>
        <v>157</v>
      </c>
      <c r="H31" s="81">
        <f t="shared" si="9"/>
        <v>0</v>
      </c>
      <c r="I31" s="80">
        <v>157</v>
      </c>
      <c r="J31" s="82">
        <f t="shared" si="10"/>
        <v>0</v>
      </c>
      <c r="K31" s="83">
        <v>1.1000000000000001</v>
      </c>
      <c r="L31" s="84">
        <f t="shared" si="11"/>
        <v>0</v>
      </c>
    </row>
    <row r="32" spans="1:78" s="85" customFormat="1" ht="12.75" customHeight="1" x14ac:dyDescent="0.2">
      <c r="A32" s="94"/>
      <c r="B32" s="101" t="s">
        <v>84</v>
      </c>
      <c r="C32" s="95" t="s">
        <v>101</v>
      </c>
      <c r="D32" s="78" t="s">
        <v>102</v>
      </c>
      <c r="E32" s="100"/>
      <c r="F32" s="78" t="s">
        <v>87</v>
      </c>
      <c r="G32" s="80">
        <f t="shared" si="8"/>
        <v>194</v>
      </c>
      <c r="H32" s="81">
        <f t="shared" si="9"/>
        <v>0</v>
      </c>
      <c r="I32" s="80">
        <v>194</v>
      </c>
      <c r="J32" s="82">
        <f t="shared" si="10"/>
        <v>0</v>
      </c>
      <c r="K32" s="83">
        <v>1.4</v>
      </c>
      <c r="L32" s="84">
        <f t="shared" si="11"/>
        <v>0</v>
      </c>
    </row>
    <row r="33" spans="1:12" s="85" customFormat="1" ht="12.75" customHeight="1" x14ac:dyDescent="0.2">
      <c r="A33" s="94"/>
      <c r="B33" s="101" t="s">
        <v>84</v>
      </c>
      <c r="C33" s="95" t="s">
        <v>104</v>
      </c>
      <c r="D33" s="78" t="s">
        <v>105</v>
      </c>
      <c r="E33" s="100"/>
      <c r="F33" s="78" t="s">
        <v>87</v>
      </c>
      <c r="G33" s="80">
        <f t="shared" si="8"/>
        <v>266</v>
      </c>
      <c r="H33" s="81">
        <f t="shared" si="9"/>
        <v>0</v>
      </c>
      <c r="I33" s="80">
        <v>266</v>
      </c>
      <c r="J33" s="82">
        <f t="shared" si="10"/>
        <v>0</v>
      </c>
      <c r="K33" s="83">
        <v>2.2200000000000002</v>
      </c>
      <c r="L33" s="84">
        <f t="shared" si="11"/>
        <v>0</v>
      </c>
    </row>
    <row r="34" spans="1:12" s="85" customFormat="1" ht="12.75" customHeight="1" x14ac:dyDescent="0.2">
      <c r="A34" s="94"/>
      <c r="B34" s="101" t="s">
        <v>84</v>
      </c>
      <c r="C34" s="95" t="s">
        <v>107</v>
      </c>
      <c r="D34" s="78" t="s">
        <v>1284</v>
      </c>
      <c r="E34" s="100"/>
      <c r="F34" s="78" t="s">
        <v>87</v>
      </c>
      <c r="G34" s="80">
        <f t="shared" si="8"/>
        <v>393</v>
      </c>
      <c r="H34" s="81">
        <f t="shared" si="9"/>
        <v>0</v>
      </c>
      <c r="I34" s="80">
        <v>393</v>
      </c>
      <c r="J34" s="82">
        <f t="shared" si="10"/>
        <v>0</v>
      </c>
      <c r="K34" s="83">
        <v>2.86</v>
      </c>
      <c r="L34" s="84">
        <f t="shared" si="11"/>
        <v>0</v>
      </c>
    </row>
    <row r="35" spans="1:12" s="85" customFormat="1" ht="12.75" customHeight="1" x14ac:dyDescent="0.2">
      <c r="A35" s="94"/>
      <c r="B35" s="101" t="s">
        <v>84</v>
      </c>
      <c r="C35" s="95" t="s">
        <v>1285</v>
      </c>
      <c r="D35" s="78" t="s">
        <v>108</v>
      </c>
      <c r="E35" s="100"/>
      <c r="F35" s="78" t="s">
        <v>87</v>
      </c>
      <c r="G35" s="80">
        <f t="shared" si="8"/>
        <v>491.5</v>
      </c>
      <c r="H35" s="81">
        <f t="shared" si="9"/>
        <v>0</v>
      </c>
      <c r="I35" s="80">
        <v>491.5</v>
      </c>
      <c r="J35" s="82">
        <f t="shared" si="10"/>
        <v>0</v>
      </c>
      <c r="K35" s="83">
        <v>3.7650000000000001</v>
      </c>
      <c r="L35" s="84">
        <f t="shared" si="11"/>
        <v>0</v>
      </c>
    </row>
    <row r="36" spans="1:12" s="85" customFormat="1" ht="12.75" customHeight="1" x14ac:dyDescent="0.2">
      <c r="A36" s="94"/>
      <c r="B36" s="101" t="s">
        <v>84</v>
      </c>
      <c r="C36" s="95" t="s">
        <v>109</v>
      </c>
      <c r="D36" s="78" t="s">
        <v>1286</v>
      </c>
      <c r="E36" s="100"/>
      <c r="F36" s="78" t="s">
        <v>87</v>
      </c>
      <c r="G36" s="80">
        <f t="shared" si="8"/>
        <v>458</v>
      </c>
      <c r="H36" s="81">
        <f t="shared" si="9"/>
        <v>0</v>
      </c>
      <c r="I36" s="80">
        <v>458</v>
      </c>
      <c r="J36" s="82">
        <f t="shared" si="10"/>
        <v>0</v>
      </c>
      <c r="K36" s="83">
        <v>3.38</v>
      </c>
      <c r="L36" s="84">
        <f t="shared" si="11"/>
        <v>0</v>
      </c>
    </row>
    <row r="37" spans="1:12" s="85" customFormat="1" ht="12.75" customHeight="1" x14ac:dyDescent="0.2">
      <c r="A37" s="94"/>
      <c r="B37" s="101" t="s">
        <v>84</v>
      </c>
      <c r="C37" s="95" t="s">
        <v>1287</v>
      </c>
      <c r="D37" s="78" t="s">
        <v>110</v>
      </c>
      <c r="E37" s="100"/>
      <c r="F37" s="78" t="s">
        <v>87</v>
      </c>
      <c r="G37" s="80">
        <f t="shared" si="8"/>
        <v>572.5</v>
      </c>
      <c r="H37" s="81">
        <f t="shared" si="9"/>
        <v>0</v>
      </c>
      <c r="I37" s="80">
        <v>572.5</v>
      </c>
      <c r="J37" s="82">
        <f t="shared" si="10"/>
        <v>0</v>
      </c>
      <c r="K37" s="83">
        <v>4.4790000000000001</v>
      </c>
      <c r="L37" s="84">
        <f t="shared" si="11"/>
        <v>0</v>
      </c>
    </row>
    <row r="38" spans="1:12" s="85" customFormat="1" ht="6.95" customHeight="1" x14ac:dyDescent="0.2">
      <c r="A38" s="94"/>
      <c r="B38" s="101"/>
      <c r="C38" s="102"/>
      <c r="D38" s="78"/>
      <c r="E38" s="103"/>
      <c r="F38" s="78"/>
      <c r="G38" s="80"/>
      <c r="H38" s="104"/>
      <c r="I38" s="80"/>
      <c r="J38" s="105"/>
      <c r="K38" s="83"/>
      <c r="L38" s="84"/>
    </row>
    <row r="39" spans="1:12" s="85" customFormat="1" ht="12.75" customHeight="1" x14ac:dyDescent="0.2">
      <c r="A39" s="94"/>
      <c r="B39" s="101" t="s">
        <v>84</v>
      </c>
      <c r="C39" s="95" t="s">
        <v>111</v>
      </c>
      <c r="D39" s="78" t="s">
        <v>112</v>
      </c>
      <c r="E39" s="100"/>
      <c r="F39" s="78" t="s">
        <v>87</v>
      </c>
      <c r="G39" s="80">
        <f t="shared" ref="G39:G46" si="12">I39*(1-J39)</f>
        <v>176</v>
      </c>
      <c r="H39" s="81">
        <f t="shared" ref="H39:H46" si="13">E39*G39</f>
        <v>0</v>
      </c>
      <c r="I39" s="80">
        <v>176</v>
      </c>
      <c r="J39" s="82">
        <f t="shared" ref="J39:J45" si="14">G$16/100</f>
        <v>0</v>
      </c>
      <c r="K39" s="83">
        <v>1.3</v>
      </c>
      <c r="L39" s="84">
        <f t="shared" ref="L39:L46" si="15">E39*K39</f>
        <v>0</v>
      </c>
    </row>
    <row r="40" spans="1:12" s="85" customFormat="1" ht="12.75" customHeight="1" x14ac:dyDescent="0.2">
      <c r="A40" s="94"/>
      <c r="B40" s="101" t="s">
        <v>84</v>
      </c>
      <c r="C40" s="95" t="s">
        <v>113</v>
      </c>
      <c r="D40" s="78" t="s">
        <v>114</v>
      </c>
      <c r="E40" s="100"/>
      <c r="F40" s="78" t="s">
        <v>87</v>
      </c>
      <c r="G40" s="80">
        <f t="shared" si="12"/>
        <v>199</v>
      </c>
      <c r="H40" s="81">
        <f t="shared" si="13"/>
        <v>0</v>
      </c>
      <c r="I40" s="80">
        <v>199</v>
      </c>
      <c r="J40" s="82">
        <f t="shared" si="14"/>
        <v>0</v>
      </c>
      <c r="K40" s="83">
        <v>1.51</v>
      </c>
      <c r="L40" s="84">
        <f t="shared" si="15"/>
        <v>0</v>
      </c>
    </row>
    <row r="41" spans="1:12" s="85" customFormat="1" ht="12.75" customHeight="1" x14ac:dyDescent="0.2">
      <c r="A41" s="94"/>
      <c r="B41" s="101" t="s">
        <v>84</v>
      </c>
      <c r="C41" s="95" t="s">
        <v>115</v>
      </c>
      <c r="D41" s="78" t="s">
        <v>116</v>
      </c>
      <c r="E41" s="100"/>
      <c r="F41" s="78" t="s">
        <v>87</v>
      </c>
      <c r="G41" s="80">
        <f t="shared" si="12"/>
        <v>237</v>
      </c>
      <c r="H41" s="81">
        <f t="shared" si="13"/>
        <v>0</v>
      </c>
      <c r="I41" s="80">
        <v>237</v>
      </c>
      <c r="J41" s="82">
        <f t="shared" si="14"/>
        <v>0</v>
      </c>
      <c r="K41" s="83">
        <v>1.83</v>
      </c>
      <c r="L41" s="84">
        <f t="shared" si="15"/>
        <v>0</v>
      </c>
    </row>
    <row r="42" spans="1:12" s="85" customFormat="1" ht="12.75" customHeight="1" x14ac:dyDescent="0.2">
      <c r="A42" s="94"/>
      <c r="B42" s="101" t="s">
        <v>84</v>
      </c>
      <c r="C42" s="95" t="s">
        <v>118</v>
      </c>
      <c r="D42" s="78" t="s">
        <v>119</v>
      </c>
      <c r="E42" s="100"/>
      <c r="F42" s="78" t="s">
        <v>87</v>
      </c>
      <c r="G42" s="80">
        <f t="shared" si="12"/>
        <v>338</v>
      </c>
      <c r="H42" s="81">
        <f t="shared" si="13"/>
        <v>0</v>
      </c>
      <c r="I42" s="80">
        <v>338</v>
      </c>
      <c r="J42" s="82">
        <f t="shared" si="14"/>
        <v>0</v>
      </c>
      <c r="K42" s="83">
        <v>2.44</v>
      </c>
      <c r="L42" s="84">
        <f t="shared" si="15"/>
        <v>0</v>
      </c>
    </row>
    <row r="43" spans="1:12" s="85" customFormat="1" ht="12.75" customHeight="1" x14ac:dyDescent="0.2">
      <c r="A43" s="94"/>
      <c r="B43" s="101" t="s">
        <v>84</v>
      </c>
      <c r="C43" s="95" t="s">
        <v>121</v>
      </c>
      <c r="D43" s="78" t="s">
        <v>1288</v>
      </c>
      <c r="E43" s="100"/>
      <c r="F43" s="78" t="s">
        <v>87</v>
      </c>
      <c r="G43" s="80">
        <f t="shared" si="12"/>
        <v>429</v>
      </c>
      <c r="H43" s="81">
        <f t="shared" si="13"/>
        <v>0</v>
      </c>
      <c r="I43" s="80">
        <v>429</v>
      </c>
      <c r="J43" s="82">
        <f t="shared" si="14"/>
        <v>0</v>
      </c>
      <c r="K43" s="83">
        <v>3.64</v>
      </c>
      <c r="L43" s="84">
        <f t="shared" si="15"/>
        <v>0</v>
      </c>
    </row>
    <row r="44" spans="1:12" s="85" customFormat="1" ht="12.75" customHeight="1" x14ac:dyDescent="0.2">
      <c r="A44" s="94"/>
      <c r="B44" s="101" t="s">
        <v>84</v>
      </c>
      <c r="C44" s="95" t="s">
        <v>1275</v>
      </c>
      <c r="D44" s="78" t="s">
        <v>122</v>
      </c>
      <c r="E44" s="100"/>
      <c r="F44" s="78" t="s">
        <v>87</v>
      </c>
      <c r="G44" s="80">
        <f t="shared" si="12"/>
        <v>501</v>
      </c>
      <c r="H44" s="81">
        <f t="shared" si="13"/>
        <v>0</v>
      </c>
      <c r="I44" s="80">
        <v>501</v>
      </c>
      <c r="J44" s="82">
        <f t="shared" si="14"/>
        <v>0</v>
      </c>
      <c r="K44" s="83">
        <v>4.7649999999999997</v>
      </c>
      <c r="L44" s="84">
        <f t="shared" si="15"/>
        <v>0</v>
      </c>
    </row>
    <row r="45" spans="1:12" s="85" customFormat="1" ht="12.75" customHeight="1" x14ac:dyDescent="0.2">
      <c r="A45" s="94"/>
      <c r="B45" s="101" t="s">
        <v>84</v>
      </c>
      <c r="C45" s="95" t="s">
        <v>123</v>
      </c>
      <c r="D45" s="78" t="s">
        <v>1289</v>
      </c>
      <c r="E45" s="100"/>
      <c r="F45" s="78" t="s">
        <v>87</v>
      </c>
      <c r="G45" s="80">
        <f t="shared" si="12"/>
        <v>508</v>
      </c>
      <c r="H45" s="81">
        <f t="shared" si="13"/>
        <v>0</v>
      </c>
      <c r="I45" s="80">
        <v>508</v>
      </c>
      <c r="J45" s="82">
        <f t="shared" si="14"/>
        <v>0</v>
      </c>
      <c r="K45" s="83">
        <v>4.2</v>
      </c>
      <c r="L45" s="84">
        <f t="shared" si="15"/>
        <v>0</v>
      </c>
    </row>
    <row r="46" spans="1:12" s="85" customFormat="1" ht="12.75" customHeight="1" x14ac:dyDescent="0.2">
      <c r="A46" s="94"/>
      <c r="B46" s="101" t="s">
        <v>84</v>
      </c>
      <c r="C46" s="95" t="s">
        <v>1276</v>
      </c>
      <c r="D46" s="78" t="s">
        <v>124</v>
      </c>
      <c r="E46" s="100"/>
      <c r="F46" s="78" t="s">
        <v>87</v>
      </c>
      <c r="G46" s="80">
        <f t="shared" si="12"/>
        <v>591</v>
      </c>
      <c r="H46" s="81">
        <f t="shared" si="13"/>
        <v>0</v>
      </c>
      <c r="I46" s="80">
        <v>591</v>
      </c>
      <c r="J46" s="82">
        <f>G$16/100</f>
        <v>0</v>
      </c>
      <c r="K46" s="83">
        <v>5.55</v>
      </c>
      <c r="L46" s="84">
        <f t="shared" si="15"/>
        <v>0</v>
      </c>
    </row>
    <row r="47" spans="1:12" ht="12.75" customHeight="1" x14ac:dyDescent="0.25">
      <c r="I47" s="111"/>
    </row>
    <row r="48" spans="1:12" ht="12.75" customHeight="1" x14ac:dyDescent="0.25">
      <c r="D48" s="19" t="s">
        <v>62</v>
      </c>
      <c r="I48" s="111"/>
    </row>
    <row r="49" spans="1:12" s="85" customFormat="1" ht="12.75" customHeight="1" x14ac:dyDescent="0.2">
      <c r="A49" s="94"/>
      <c r="B49" s="101" t="s">
        <v>84</v>
      </c>
      <c r="C49" s="95" t="s">
        <v>127</v>
      </c>
      <c r="D49" s="78" t="s">
        <v>128</v>
      </c>
      <c r="E49" s="100"/>
      <c r="F49" s="78" t="s">
        <v>87</v>
      </c>
      <c r="G49" s="80">
        <f>I49*(1-J49)</f>
        <v>113</v>
      </c>
      <c r="H49" s="81">
        <f t="shared" ref="H49:H52" si="16">E49*G49</f>
        <v>0</v>
      </c>
      <c r="I49" s="80">
        <v>113</v>
      </c>
      <c r="J49" s="82">
        <f t="shared" ref="J49:J52" si="17">G$16/100</f>
        <v>0</v>
      </c>
      <c r="K49" s="83">
        <v>0.76</v>
      </c>
      <c r="L49" s="84">
        <f>E49*K49</f>
        <v>0</v>
      </c>
    </row>
    <row r="50" spans="1:12" s="85" customFormat="1" ht="12.75" customHeight="1" x14ac:dyDescent="0.2">
      <c r="A50" s="94"/>
      <c r="B50" s="101" t="s">
        <v>84</v>
      </c>
      <c r="C50" s="95" t="s">
        <v>129</v>
      </c>
      <c r="D50" s="78" t="s">
        <v>130</v>
      </c>
      <c r="E50" s="100"/>
      <c r="F50" s="78" t="s">
        <v>87</v>
      </c>
      <c r="G50" s="80">
        <f>I50*(1-J50)</f>
        <v>139</v>
      </c>
      <c r="H50" s="81">
        <f t="shared" si="16"/>
        <v>0</v>
      </c>
      <c r="I50" s="80">
        <v>139</v>
      </c>
      <c r="J50" s="82">
        <f t="shared" si="17"/>
        <v>0</v>
      </c>
      <c r="K50" s="83">
        <v>0.98</v>
      </c>
      <c r="L50" s="84">
        <f>E50*K50</f>
        <v>0</v>
      </c>
    </row>
    <row r="51" spans="1:12" s="85" customFormat="1" ht="12.75" customHeight="1" x14ac:dyDescent="0.2">
      <c r="A51" s="94"/>
      <c r="B51" s="101" t="s">
        <v>84</v>
      </c>
      <c r="C51" s="95" t="s">
        <v>131</v>
      </c>
      <c r="D51" s="78" t="s">
        <v>132</v>
      </c>
      <c r="E51" s="100"/>
      <c r="F51" s="78" t="s">
        <v>87</v>
      </c>
      <c r="G51" s="80">
        <f>I51*(1-J51)</f>
        <v>165</v>
      </c>
      <c r="H51" s="81">
        <f t="shared" si="16"/>
        <v>0</v>
      </c>
      <c r="I51" s="80">
        <v>165</v>
      </c>
      <c r="J51" s="82">
        <f t="shared" si="17"/>
        <v>0</v>
      </c>
      <c r="K51" s="83">
        <v>1.2</v>
      </c>
      <c r="L51" s="84">
        <f>E51*K51</f>
        <v>0</v>
      </c>
    </row>
    <row r="52" spans="1:12" s="85" customFormat="1" ht="12.75" customHeight="1" x14ac:dyDescent="0.2">
      <c r="A52" s="94"/>
      <c r="B52" s="101" t="s">
        <v>84</v>
      </c>
      <c r="C52" s="95" t="s">
        <v>133</v>
      </c>
      <c r="D52" s="78" t="s">
        <v>134</v>
      </c>
      <c r="E52" s="100"/>
      <c r="F52" s="78" t="s">
        <v>87</v>
      </c>
      <c r="G52" s="80">
        <f>I52*(1-J52)</f>
        <v>225</v>
      </c>
      <c r="H52" s="81">
        <f t="shared" si="16"/>
        <v>0</v>
      </c>
      <c r="I52" s="80">
        <v>225</v>
      </c>
      <c r="J52" s="82">
        <f t="shared" si="17"/>
        <v>0</v>
      </c>
      <c r="K52" s="83">
        <v>1.77</v>
      </c>
      <c r="L52" s="84">
        <f>E52*K52</f>
        <v>0</v>
      </c>
    </row>
    <row r="53" spans="1:12" s="85" customFormat="1" ht="6.95" customHeight="1" x14ac:dyDescent="0.2">
      <c r="A53" s="94"/>
      <c r="B53" s="101"/>
      <c r="C53" s="102"/>
      <c r="D53" s="78"/>
      <c r="E53" s="103"/>
      <c r="F53" s="78"/>
      <c r="G53" s="80"/>
      <c r="H53" s="104"/>
      <c r="I53" s="80"/>
      <c r="J53" s="105"/>
      <c r="K53" s="83"/>
      <c r="L53" s="84"/>
    </row>
    <row r="54" spans="1:12" s="85" customFormat="1" ht="12.75" customHeight="1" x14ac:dyDescent="0.2">
      <c r="A54" s="94"/>
      <c r="B54" s="101" t="s">
        <v>84</v>
      </c>
      <c r="C54" s="95" t="s">
        <v>135</v>
      </c>
      <c r="D54" s="78" t="s">
        <v>136</v>
      </c>
      <c r="E54" s="100"/>
      <c r="F54" s="78" t="s">
        <v>87</v>
      </c>
      <c r="G54" s="80">
        <f t="shared" ref="G54" si="18">I54*(1-J54)</f>
        <v>98</v>
      </c>
      <c r="H54" s="81">
        <f t="shared" ref="H54" si="19">E54*G54</f>
        <v>0</v>
      </c>
      <c r="I54" s="80">
        <v>98</v>
      </c>
      <c r="J54" s="82">
        <f t="shared" ref="J54" si="20">G$16/100</f>
        <v>0</v>
      </c>
      <c r="K54" s="83">
        <v>0.69</v>
      </c>
      <c r="L54" s="84">
        <f t="shared" ref="L54" si="21">E54*K54</f>
        <v>0</v>
      </c>
    </row>
    <row r="55" spans="1:12" s="85" customFormat="1" ht="6.95" customHeight="1" x14ac:dyDescent="0.2">
      <c r="A55" s="94"/>
      <c r="B55" s="101"/>
      <c r="C55" s="102"/>
      <c r="D55" s="78"/>
      <c r="E55" s="103"/>
      <c r="F55" s="78"/>
      <c r="G55" s="80"/>
      <c r="H55" s="104"/>
      <c r="I55" s="80"/>
      <c r="J55" s="105"/>
      <c r="K55" s="83"/>
      <c r="L55" s="84"/>
    </row>
    <row r="56" spans="1:12" s="85" customFormat="1" ht="12.75" customHeight="1" x14ac:dyDescent="0.2">
      <c r="A56" s="94"/>
      <c r="B56" s="101" t="s">
        <v>84</v>
      </c>
      <c r="C56" s="95" t="s">
        <v>137</v>
      </c>
      <c r="D56" s="78" t="s">
        <v>138</v>
      </c>
      <c r="E56" s="100"/>
      <c r="F56" s="78" t="s">
        <v>87</v>
      </c>
      <c r="G56" s="80">
        <f t="shared" ref="G56:G63" si="22">I56*(1-J56)</f>
        <v>122</v>
      </c>
      <c r="H56" s="81">
        <f t="shared" ref="H56:H63" si="23">E56*G56</f>
        <v>0</v>
      </c>
      <c r="I56" s="80">
        <v>122</v>
      </c>
      <c r="J56" s="82">
        <f t="shared" ref="J56:J63" si="24">G$16/100</f>
        <v>0</v>
      </c>
      <c r="K56" s="83">
        <v>0.98</v>
      </c>
      <c r="L56" s="84">
        <f t="shared" ref="L56:L63" si="25">E56*K56</f>
        <v>0</v>
      </c>
    </row>
    <row r="57" spans="1:12" s="85" customFormat="1" ht="12.75" customHeight="1" x14ac:dyDescent="0.2">
      <c r="A57" s="94"/>
      <c r="B57" s="101" t="s">
        <v>84</v>
      </c>
      <c r="C57" s="95" t="s">
        <v>139</v>
      </c>
      <c r="D57" s="78" t="s">
        <v>140</v>
      </c>
      <c r="E57" s="100"/>
      <c r="F57" s="78" t="s">
        <v>87</v>
      </c>
      <c r="G57" s="80">
        <f t="shared" si="22"/>
        <v>157</v>
      </c>
      <c r="H57" s="81">
        <f t="shared" si="23"/>
        <v>0</v>
      </c>
      <c r="I57" s="80">
        <v>157</v>
      </c>
      <c r="J57" s="82">
        <f t="shared" si="24"/>
        <v>0</v>
      </c>
      <c r="K57" s="83">
        <v>1.2</v>
      </c>
      <c r="L57" s="84">
        <f t="shared" si="25"/>
        <v>0</v>
      </c>
    </row>
    <row r="58" spans="1:12" s="85" customFormat="1" ht="12.75" customHeight="1" x14ac:dyDescent="0.2">
      <c r="A58" s="94"/>
      <c r="B58" s="101" t="s">
        <v>84</v>
      </c>
      <c r="C58" s="95" t="s">
        <v>141</v>
      </c>
      <c r="D58" s="78" t="s">
        <v>142</v>
      </c>
      <c r="E58" s="100"/>
      <c r="F58" s="78" t="s">
        <v>87</v>
      </c>
      <c r="G58" s="80">
        <f t="shared" si="22"/>
        <v>194</v>
      </c>
      <c r="H58" s="81">
        <f t="shared" si="23"/>
        <v>0</v>
      </c>
      <c r="I58" s="80">
        <v>194</v>
      </c>
      <c r="J58" s="82">
        <f t="shared" si="24"/>
        <v>0</v>
      </c>
      <c r="K58" s="83">
        <v>1.54</v>
      </c>
      <c r="L58" s="84">
        <f t="shared" si="25"/>
        <v>0</v>
      </c>
    </row>
    <row r="59" spans="1:12" s="85" customFormat="1" ht="12.75" customHeight="1" x14ac:dyDescent="0.2">
      <c r="A59" s="94"/>
      <c r="B59" s="101" t="s">
        <v>84</v>
      </c>
      <c r="C59" s="95" t="s">
        <v>143</v>
      </c>
      <c r="D59" s="78" t="s">
        <v>144</v>
      </c>
      <c r="E59" s="100"/>
      <c r="F59" s="78" t="s">
        <v>87</v>
      </c>
      <c r="G59" s="80">
        <f t="shared" si="22"/>
        <v>266</v>
      </c>
      <c r="H59" s="81">
        <f t="shared" si="23"/>
        <v>0</v>
      </c>
      <c r="I59" s="80">
        <v>266</v>
      </c>
      <c r="J59" s="82">
        <f t="shared" si="24"/>
        <v>0</v>
      </c>
      <c r="K59" s="83">
        <v>2.1800000000000002</v>
      </c>
      <c r="L59" s="84">
        <f t="shared" si="25"/>
        <v>0</v>
      </c>
    </row>
    <row r="60" spans="1:12" s="85" customFormat="1" ht="12.75" customHeight="1" x14ac:dyDescent="0.2">
      <c r="A60" s="94"/>
      <c r="B60" s="101" t="s">
        <v>84</v>
      </c>
      <c r="C60" s="95" t="s">
        <v>145</v>
      </c>
      <c r="D60" s="78" t="s">
        <v>1290</v>
      </c>
      <c r="E60" s="100"/>
      <c r="F60" s="78" t="s">
        <v>87</v>
      </c>
      <c r="G60" s="80">
        <f t="shared" si="22"/>
        <v>393</v>
      </c>
      <c r="H60" s="81">
        <f t="shared" si="23"/>
        <v>0</v>
      </c>
      <c r="I60" s="80">
        <v>393</v>
      </c>
      <c r="J60" s="82">
        <f t="shared" si="24"/>
        <v>0</v>
      </c>
      <c r="K60" s="83">
        <v>3.1</v>
      </c>
      <c r="L60" s="84">
        <f t="shared" si="25"/>
        <v>0</v>
      </c>
    </row>
    <row r="61" spans="1:12" s="85" customFormat="1" ht="12.75" customHeight="1" x14ac:dyDescent="0.2">
      <c r="A61" s="94"/>
      <c r="B61" s="101" t="s">
        <v>84</v>
      </c>
      <c r="C61" s="95" t="s">
        <v>1291</v>
      </c>
      <c r="D61" s="78" t="s">
        <v>146</v>
      </c>
      <c r="E61" s="100"/>
      <c r="F61" s="78" t="s">
        <v>87</v>
      </c>
      <c r="G61" s="80">
        <f t="shared" si="22"/>
        <v>491.5</v>
      </c>
      <c r="H61" s="81">
        <f t="shared" si="23"/>
        <v>0</v>
      </c>
      <c r="I61" s="80">
        <v>491.5</v>
      </c>
      <c r="J61" s="82">
        <f t="shared" si="24"/>
        <v>0</v>
      </c>
      <c r="K61" s="83"/>
      <c r="L61" s="84">
        <f t="shared" si="25"/>
        <v>0</v>
      </c>
    </row>
    <row r="62" spans="1:12" s="85" customFormat="1" ht="12.75" customHeight="1" x14ac:dyDescent="0.2">
      <c r="A62" s="94"/>
      <c r="B62" s="101" t="s">
        <v>84</v>
      </c>
      <c r="C62" s="95" t="s">
        <v>147</v>
      </c>
      <c r="D62" s="78" t="s">
        <v>1292</v>
      </c>
      <c r="E62" s="100"/>
      <c r="F62" s="78" t="s">
        <v>87</v>
      </c>
      <c r="G62" s="80">
        <f t="shared" si="22"/>
        <v>458</v>
      </c>
      <c r="H62" s="81">
        <f t="shared" si="23"/>
        <v>0</v>
      </c>
      <c r="I62" s="80">
        <v>458</v>
      </c>
      <c r="J62" s="82">
        <f t="shared" si="24"/>
        <v>0</v>
      </c>
      <c r="K62" s="83">
        <v>3.69</v>
      </c>
      <c r="L62" s="84">
        <f t="shared" si="25"/>
        <v>0</v>
      </c>
    </row>
    <row r="63" spans="1:12" s="85" customFormat="1" ht="12.75" customHeight="1" x14ac:dyDescent="0.2">
      <c r="A63" s="94"/>
      <c r="B63" s="101" t="s">
        <v>84</v>
      </c>
      <c r="C63" s="95" t="s">
        <v>1293</v>
      </c>
      <c r="D63" s="78" t="s">
        <v>148</v>
      </c>
      <c r="E63" s="100"/>
      <c r="F63" s="78" t="s">
        <v>87</v>
      </c>
      <c r="G63" s="80">
        <f t="shared" si="22"/>
        <v>572.5</v>
      </c>
      <c r="H63" s="81">
        <f t="shared" si="23"/>
        <v>0</v>
      </c>
      <c r="I63" s="80">
        <v>572.5</v>
      </c>
      <c r="J63" s="82">
        <f t="shared" si="24"/>
        <v>0</v>
      </c>
      <c r="K63" s="83"/>
      <c r="L63" s="84">
        <f t="shared" si="25"/>
        <v>0</v>
      </c>
    </row>
    <row r="64" spans="1:12" s="85" customFormat="1" ht="6.95" customHeight="1" x14ac:dyDescent="0.2">
      <c r="A64" s="94"/>
      <c r="B64" s="101"/>
      <c r="C64" s="102"/>
      <c r="D64" s="78"/>
      <c r="E64" s="103"/>
      <c r="F64" s="78"/>
      <c r="G64" s="80"/>
      <c r="H64" s="104"/>
      <c r="I64" s="80"/>
      <c r="J64" s="105"/>
      <c r="K64" s="83"/>
      <c r="L64" s="84"/>
    </row>
    <row r="65" spans="1:12" s="85" customFormat="1" ht="12.75" customHeight="1" x14ac:dyDescent="0.2">
      <c r="A65" s="94"/>
      <c r="B65" s="101" t="s">
        <v>84</v>
      </c>
      <c r="C65" s="95" t="s">
        <v>149</v>
      </c>
      <c r="D65" s="78" t="s">
        <v>150</v>
      </c>
      <c r="E65" s="100"/>
      <c r="F65" s="78" t="s">
        <v>87</v>
      </c>
      <c r="G65" s="80">
        <f t="shared" ref="G65:G72" si="26">I65*(1-J65)</f>
        <v>176</v>
      </c>
      <c r="H65" s="81">
        <f t="shared" ref="H65:H72" si="27">E65*G65</f>
        <v>0</v>
      </c>
      <c r="I65" s="80">
        <v>176</v>
      </c>
      <c r="J65" s="82">
        <f t="shared" ref="J65:J72" si="28">G$16/100</f>
        <v>0</v>
      </c>
      <c r="K65" s="83">
        <v>1.33</v>
      </c>
      <c r="L65" s="84">
        <f t="shared" ref="L65:L72" si="29">E65*K65</f>
        <v>0</v>
      </c>
    </row>
    <row r="66" spans="1:12" s="85" customFormat="1" ht="12.75" customHeight="1" x14ac:dyDescent="0.2">
      <c r="A66" s="94"/>
      <c r="B66" s="101" t="s">
        <v>84</v>
      </c>
      <c r="C66" s="95" t="s">
        <v>151</v>
      </c>
      <c r="D66" s="78" t="s">
        <v>152</v>
      </c>
      <c r="E66" s="100"/>
      <c r="F66" s="78" t="s">
        <v>87</v>
      </c>
      <c r="G66" s="80">
        <f t="shared" si="26"/>
        <v>199</v>
      </c>
      <c r="H66" s="81">
        <f t="shared" si="27"/>
        <v>0</v>
      </c>
      <c r="I66" s="80">
        <v>199</v>
      </c>
      <c r="J66" s="82">
        <f t="shared" si="28"/>
        <v>0</v>
      </c>
      <c r="K66" s="83">
        <v>1.54</v>
      </c>
      <c r="L66" s="84">
        <f t="shared" si="29"/>
        <v>0</v>
      </c>
    </row>
    <row r="67" spans="1:12" s="85" customFormat="1" ht="12.75" customHeight="1" x14ac:dyDescent="0.2">
      <c r="A67" s="94"/>
      <c r="B67" s="101" t="s">
        <v>84</v>
      </c>
      <c r="C67" s="95" t="s">
        <v>153</v>
      </c>
      <c r="D67" s="78" t="s">
        <v>154</v>
      </c>
      <c r="E67" s="100"/>
      <c r="F67" s="78" t="s">
        <v>87</v>
      </c>
      <c r="G67" s="80">
        <f t="shared" si="26"/>
        <v>237</v>
      </c>
      <c r="H67" s="81">
        <f t="shared" si="27"/>
        <v>0</v>
      </c>
      <c r="I67" s="80">
        <v>237</v>
      </c>
      <c r="J67" s="82">
        <f t="shared" si="28"/>
        <v>0</v>
      </c>
      <c r="K67" s="83">
        <v>1.92</v>
      </c>
      <c r="L67" s="84">
        <f t="shared" si="29"/>
        <v>0</v>
      </c>
    </row>
    <row r="68" spans="1:12" s="85" customFormat="1" ht="12.75" customHeight="1" x14ac:dyDescent="0.2">
      <c r="A68" s="94"/>
      <c r="B68" s="101" t="s">
        <v>84</v>
      </c>
      <c r="C68" s="95" t="s">
        <v>155</v>
      </c>
      <c r="D68" s="78" t="s">
        <v>156</v>
      </c>
      <c r="E68" s="100"/>
      <c r="F68" s="78" t="s">
        <v>87</v>
      </c>
      <c r="G68" s="80">
        <f t="shared" si="26"/>
        <v>338</v>
      </c>
      <c r="H68" s="81">
        <f t="shared" si="27"/>
        <v>0</v>
      </c>
      <c r="I68" s="80">
        <v>338</v>
      </c>
      <c r="J68" s="82">
        <f t="shared" si="28"/>
        <v>0</v>
      </c>
      <c r="K68" s="83">
        <v>2.79</v>
      </c>
      <c r="L68" s="84">
        <f t="shared" si="29"/>
        <v>0</v>
      </c>
    </row>
    <row r="69" spans="1:12" s="85" customFormat="1" ht="12.75" customHeight="1" x14ac:dyDescent="0.2">
      <c r="A69" s="94"/>
      <c r="B69" s="101" t="s">
        <v>84</v>
      </c>
      <c r="C69" s="95" t="s">
        <v>157</v>
      </c>
      <c r="D69" s="78" t="s">
        <v>1294</v>
      </c>
      <c r="E69" s="100"/>
      <c r="F69" s="78" t="s">
        <v>87</v>
      </c>
      <c r="G69" s="80">
        <f t="shared" si="26"/>
        <v>429</v>
      </c>
      <c r="H69" s="81">
        <f t="shared" si="27"/>
        <v>0</v>
      </c>
      <c r="I69" s="80">
        <v>429</v>
      </c>
      <c r="J69" s="82">
        <f t="shared" si="28"/>
        <v>0</v>
      </c>
      <c r="K69" s="83">
        <v>3.81</v>
      </c>
      <c r="L69" s="84">
        <f t="shared" si="29"/>
        <v>0</v>
      </c>
    </row>
    <row r="70" spans="1:12" s="85" customFormat="1" ht="12.75" customHeight="1" x14ac:dyDescent="0.2">
      <c r="A70" s="94"/>
      <c r="B70" s="101" t="s">
        <v>84</v>
      </c>
      <c r="C70" s="95" t="s">
        <v>1277</v>
      </c>
      <c r="D70" s="78" t="s">
        <v>158</v>
      </c>
      <c r="E70" s="100"/>
      <c r="F70" s="78" t="s">
        <v>87</v>
      </c>
      <c r="G70" s="80">
        <f t="shared" si="26"/>
        <v>501</v>
      </c>
      <c r="H70" s="81">
        <f t="shared" si="27"/>
        <v>0</v>
      </c>
      <c r="I70" s="80">
        <v>501</v>
      </c>
      <c r="J70" s="82">
        <f t="shared" si="28"/>
        <v>0</v>
      </c>
      <c r="K70" s="83">
        <v>4.84</v>
      </c>
      <c r="L70" s="84">
        <f>E70*K70</f>
        <v>0</v>
      </c>
    </row>
    <row r="71" spans="1:12" s="85" customFormat="1" ht="12.75" customHeight="1" x14ac:dyDescent="0.2">
      <c r="A71" s="94"/>
      <c r="B71" s="101" t="s">
        <v>84</v>
      </c>
      <c r="C71" s="95" t="s">
        <v>159</v>
      </c>
      <c r="D71" s="78" t="s">
        <v>1295</v>
      </c>
      <c r="E71" s="100"/>
      <c r="F71" s="78" t="s">
        <v>87</v>
      </c>
      <c r="G71" s="80">
        <f t="shared" si="26"/>
        <v>508</v>
      </c>
      <c r="H71" s="81">
        <f t="shared" si="27"/>
        <v>0</v>
      </c>
      <c r="I71" s="80">
        <v>508</v>
      </c>
      <c r="J71" s="82">
        <f t="shared" si="28"/>
        <v>0</v>
      </c>
      <c r="K71" s="83">
        <v>4.4400000000000004</v>
      </c>
      <c r="L71" s="84">
        <f t="shared" si="29"/>
        <v>0</v>
      </c>
    </row>
    <row r="72" spans="1:12" s="85" customFormat="1" ht="12.75" customHeight="1" x14ac:dyDescent="0.2">
      <c r="A72" s="94"/>
      <c r="B72" s="101" t="s">
        <v>84</v>
      </c>
      <c r="C72" s="95" t="s">
        <v>1278</v>
      </c>
      <c r="D72" s="78" t="s">
        <v>160</v>
      </c>
      <c r="E72" s="100"/>
      <c r="F72" s="78" t="s">
        <v>87</v>
      </c>
      <c r="G72" s="80">
        <f t="shared" si="26"/>
        <v>591</v>
      </c>
      <c r="H72" s="81">
        <f t="shared" si="27"/>
        <v>0</v>
      </c>
      <c r="I72" s="80">
        <v>591</v>
      </c>
      <c r="J72" s="82">
        <f t="shared" si="28"/>
        <v>0</v>
      </c>
      <c r="K72" s="83">
        <v>5.62</v>
      </c>
      <c r="L72" s="84">
        <f t="shared" si="29"/>
        <v>0</v>
      </c>
    </row>
    <row r="73" spans="1:12" ht="12.75" customHeight="1" x14ac:dyDescent="0.25">
      <c r="I73" s="111"/>
    </row>
    <row r="74" spans="1:12" ht="12.75" customHeight="1" x14ac:dyDescent="0.25">
      <c r="D74" s="19" t="s">
        <v>1257</v>
      </c>
      <c r="I74" s="111"/>
    </row>
    <row r="75" spans="1:12" s="85" customFormat="1" ht="12.75" customHeight="1" x14ac:dyDescent="0.2">
      <c r="A75" s="94"/>
      <c r="B75" s="101" t="s">
        <v>84</v>
      </c>
      <c r="C75" s="95" t="s">
        <v>98</v>
      </c>
      <c r="D75" s="78" t="s">
        <v>1254</v>
      </c>
      <c r="E75" s="100"/>
      <c r="F75" s="78" t="s">
        <v>87</v>
      </c>
      <c r="G75" s="80">
        <f>I75*(1-J75)</f>
        <v>357</v>
      </c>
      <c r="H75" s="81">
        <f>E75*G75</f>
        <v>0</v>
      </c>
      <c r="I75" s="80">
        <v>357</v>
      </c>
      <c r="J75" s="82">
        <f t="shared" ref="J75:J77" si="30">G$16/100</f>
        <v>0</v>
      </c>
      <c r="K75" s="83">
        <v>2.69</v>
      </c>
      <c r="L75" s="84">
        <f>E75*K75</f>
        <v>0</v>
      </c>
    </row>
    <row r="76" spans="1:12" s="85" customFormat="1" ht="12.75" customHeight="1" x14ac:dyDescent="0.2">
      <c r="A76" s="94"/>
      <c r="B76" s="101" t="s">
        <v>84</v>
      </c>
      <c r="C76" s="95" t="s">
        <v>103</v>
      </c>
      <c r="D76" s="78" t="s">
        <v>1255</v>
      </c>
      <c r="E76" s="100"/>
      <c r="F76" s="78" t="s">
        <v>87</v>
      </c>
      <c r="G76" s="80">
        <f>I76*(1-J76)</f>
        <v>467</v>
      </c>
      <c r="H76" s="81">
        <f>E76*G76</f>
        <v>0</v>
      </c>
      <c r="I76" s="80">
        <v>467</v>
      </c>
      <c r="J76" s="82">
        <f t="shared" si="30"/>
        <v>0</v>
      </c>
      <c r="K76" s="83">
        <v>3.76</v>
      </c>
      <c r="L76" s="84">
        <f>E76*K76</f>
        <v>0</v>
      </c>
    </row>
    <row r="77" spans="1:12" s="85" customFormat="1" ht="12.75" customHeight="1" x14ac:dyDescent="0.2">
      <c r="A77" s="94"/>
      <c r="B77" s="101" t="s">
        <v>84</v>
      </c>
      <c r="C77" s="95" t="s">
        <v>106</v>
      </c>
      <c r="D77" s="78" t="s">
        <v>1256</v>
      </c>
      <c r="E77" s="100"/>
      <c r="F77" s="78" t="s">
        <v>87</v>
      </c>
      <c r="G77" s="80">
        <f>I77*(1-J77)</f>
        <v>606</v>
      </c>
      <c r="H77" s="81">
        <f>E77*G77</f>
        <v>0</v>
      </c>
      <c r="I77" s="80">
        <v>606</v>
      </c>
      <c r="J77" s="82">
        <f t="shared" si="30"/>
        <v>0</v>
      </c>
      <c r="K77" s="83">
        <v>4.8099999999999996</v>
      </c>
      <c r="L77" s="84">
        <f>E77*K77</f>
        <v>0</v>
      </c>
    </row>
    <row r="78" spans="1:12" ht="12.75" customHeight="1" x14ac:dyDescent="0.25">
      <c r="I78" s="111"/>
    </row>
    <row r="79" spans="1:12" ht="12.75" customHeight="1" x14ac:dyDescent="0.25">
      <c r="D79" s="19" t="s">
        <v>126</v>
      </c>
      <c r="I79" s="111"/>
    </row>
    <row r="80" spans="1:12" s="85" customFormat="1" ht="12.75" customHeight="1" x14ac:dyDescent="0.2">
      <c r="A80" s="94"/>
      <c r="B80" s="101" t="s">
        <v>84</v>
      </c>
      <c r="C80" s="95" t="s">
        <v>117</v>
      </c>
      <c r="D80" s="78" t="s">
        <v>1258</v>
      </c>
      <c r="E80" s="100"/>
      <c r="F80" s="78" t="s">
        <v>87</v>
      </c>
      <c r="G80" s="80">
        <f t="shared" ref="G80:G81" si="31">I80*(1-J80)</f>
        <v>889</v>
      </c>
      <c r="H80" s="81">
        <f t="shared" ref="H80:H81" si="32">E80*G80</f>
        <v>0</v>
      </c>
      <c r="I80" s="80">
        <v>889</v>
      </c>
      <c r="J80" s="82">
        <f t="shared" ref="J80:J82" si="33">G$16/100</f>
        <v>0</v>
      </c>
      <c r="K80" s="83">
        <v>4.74</v>
      </c>
      <c r="L80" s="84">
        <f t="shared" ref="L80:L81" si="34">E80*K80</f>
        <v>0</v>
      </c>
    </row>
    <row r="81" spans="1:12" s="85" customFormat="1" ht="12.75" customHeight="1" x14ac:dyDescent="0.2">
      <c r="A81" s="94"/>
      <c r="B81" s="101" t="s">
        <v>84</v>
      </c>
      <c r="C81" s="95" t="s">
        <v>120</v>
      </c>
      <c r="D81" s="78" t="s">
        <v>1259</v>
      </c>
      <c r="E81" s="100"/>
      <c r="F81" s="78" t="s">
        <v>87</v>
      </c>
      <c r="G81" s="80">
        <f t="shared" si="31"/>
        <v>999</v>
      </c>
      <c r="H81" s="81">
        <f t="shared" si="32"/>
        <v>0</v>
      </c>
      <c r="I81" s="80">
        <v>999</v>
      </c>
      <c r="J81" s="82">
        <f t="shared" si="33"/>
        <v>0</v>
      </c>
      <c r="K81" s="83">
        <v>5.8</v>
      </c>
      <c r="L81" s="84">
        <f t="shared" si="34"/>
        <v>0</v>
      </c>
    </row>
    <row r="82" spans="1:12" s="85" customFormat="1" ht="12.75" customHeight="1" x14ac:dyDescent="0.2">
      <c r="A82" s="94"/>
      <c r="B82" s="101" t="s">
        <v>84</v>
      </c>
      <c r="C82" s="95" t="s">
        <v>125</v>
      </c>
      <c r="D82" s="78" t="s">
        <v>1260</v>
      </c>
      <c r="E82" s="100"/>
      <c r="F82" s="78" t="s">
        <v>87</v>
      </c>
      <c r="G82" s="80">
        <f>I82*(1-J82)</f>
        <v>1430</v>
      </c>
      <c r="H82" s="81">
        <f>E82*G82</f>
        <v>0</v>
      </c>
      <c r="I82" s="80">
        <v>1430</v>
      </c>
      <c r="J82" s="82">
        <f t="shared" si="33"/>
        <v>0</v>
      </c>
      <c r="K82" s="83">
        <v>7.91</v>
      </c>
      <c r="L82" s="84">
        <f>E82*K82</f>
        <v>0</v>
      </c>
    </row>
    <row r="83" spans="1:12" ht="12.75" customHeight="1" x14ac:dyDescent="0.25">
      <c r="I83" s="111"/>
    </row>
    <row r="84" spans="1:12" ht="12.75" customHeight="1" x14ac:dyDescent="0.25">
      <c r="D84" s="19" t="s">
        <v>63</v>
      </c>
      <c r="I84" s="111"/>
    </row>
    <row r="85" spans="1:12" s="85" customFormat="1" ht="12.75" customHeight="1" x14ac:dyDescent="0.25">
      <c r="A85" s="88"/>
      <c r="B85" s="101" t="s">
        <v>84</v>
      </c>
      <c r="C85" s="95" t="s">
        <v>161</v>
      </c>
      <c r="D85" s="78" t="s">
        <v>162</v>
      </c>
      <c r="E85" s="100"/>
      <c r="F85" s="78" t="s">
        <v>87</v>
      </c>
      <c r="G85" s="80">
        <f t="shared" ref="G85:G91" si="35">I85*(1-J85)</f>
        <v>61</v>
      </c>
      <c r="H85" s="81">
        <f t="shared" ref="H85:H91" si="36">E85*G85</f>
        <v>0</v>
      </c>
      <c r="I85" s="80">
        <v>61</v>
      </c>
      <c r="J85" s="82">
        <f t="shared" ref="J85:J91" si="37">G$16/100</f>
        <v>0</v>
      </c>
      <c r="K85" s="83">
        <v>0.33</v>
      </c>
      <c r="L85" s="84">
        <f t="shared" ref="L85:L91" si="38">E85*K85</f>
        <v>0</v>
      </c>
    </row>
    <row r="86" spans="1:12" s="85" customFormat="1" ht="12.75" customHeight="1" x14ac:dyDescent="0.25">
      <c r="A86" s="88"/>
      <c r="B86" s="101" t="s">
        <v>84</v>
      </c>
      <c r="C86" s="95" t="s">
        <v>163</v>
      </c>
      <c r="D86" s="78" t="s">
        <v>164</v>
      </c>
      <c r="E86" s="100"/>
      <c r="F86" s="78" t="s">
        <v>87</v>
      </c>
      <c r="G86" s="80">
        <f t="shared" si="35"/>
        <v>79</v>
      </c>
      <c r="H86" s="81">
        <f t="shared" si="36"/>
        <v>0</v>
      </c>
      <c r="I86" s="80">
        <v>79</v>
      </c>
      <c r="J86" s="82">
        <f t="shared" si="37"/>
        <v>0</v>
      </c>
      <c r="K86" s="83">
        <v>0.55000000000000004</v>
      </c>
      <c r="L86" s="84">
        <f t="shared" si="38"/>
        <v>0</v>
      </c>
    </row>
    <row r="87" spans="1:12" s="85" customFormat="1" ht="12.75" customHeight="1" x14ac:dyDescent="0.25">
      <c r="A87" s="88"/>
      <c r="B87" s="101" t="s">
        <v>84</v>
      </c>
      <c r="C87" s="95" t="s">
        <v>165</v>
      </c>
      <c r="D87" s="78" t="s">
        <v>166</v>
      </c>
      <c r="E87" s="100"/>
      <c r="F87" s="78" t="s">
        <v>87</v>
      </c>
      <c r="G87" s="80">
        <f t="shared" si="35"/>
        <v>103</v>
      </c>
      <c r="H87" s="81">
        <f t="shared" si="36"/>
        <v>0</v>
      </c>
      <c r="I87" s="80">
        <v>103</v>
      </c>
      <c r="J87" s="82">
        <f t="shared" si="37"/>
        <v>0</v>
      </c>
      <c r="K87" s="83">
        <v>0.76</v>
      </c>
      <c r="L87" s="84">
        <f t="shared" si="38"/>
        <v>0</v>
      </c>
    </row>
    <row r="88" spans="1:12" s="85" customFormat="1" ht="12.75" customHeight="1" x14ac:dyDescent="0.25">
      <c r="A88" s="88"/>
      <c r="B88" s="101" t="s">
        <v>84</v>
      </c>
      <c r="C88" s="95" t="s">
        <v>167</v>
      </c>
      <c r="D88" s="78" t="s">
        <v>168</v>
      </c>
      <c r="E88" s="100"/>
      <c r="F88" s="78" t="s">
        <v>87</v>
      </c>
      <c r="G88" s="80">
        <f t="shared" si="35"/>
        <v>126</v>
      </c>
      <c r="H88" s="81">
        <f t="shared" si="36"/>
        <v>0</v>
      </c>
      <c r="I88" s="80">
        <v>126</v>
      </c>
      <c r="J88" s="82">
        <f t="shared" si="37"/>
        <v>0</v>
      </c>
      <c r="K88" s="83">
        <v>0.98</v>
      </c>
      <c r="L88" s="84">
        <f t="shared" si="38"/>
        <v>0</v>
      </c>
    </row>
    <row r="89" spans="1:12" s="85" customFormat="1" ht="12.75" customHeight="1" x14ac:dyDescent="0.25">
      <c r="A89" s="88"/>
      <c r="B89" s="101" t="s">
        <v>84</v>
      </c>
      <c r="C89" s="95" t="s">
        <v>169</v>
      </c>
      <c r="D89" s="78" t="s">
        <v>170</v>
      </c>
      <c r="E89" s="100"/>
      <c r="F89" s="78" t="s">
        <v>87</v>
      </c>
      <c r="G89" s="80">
        <f t="shared" si="35"/>
        <v>190</v>
      </c>
      <c r="H89" s="81">
        <f t="shared" si="36"/>
        <v>0</v>
      </c>
      <c r="I89" s="80">
        <v>190</v>
      </c>
      <c r="J89" s="82">
        <f t="shared" si="37"/>
        <v>0</v>
      </c>
      <c r="K89" s="83">
        <v>1.54</v>
      </c>
      <c r="L89" s="84">
        <f t="shared" si="38"/>
        <v>0</v>
      </c>
    </row>
    <row r="90" spans="1:12" s="85" customFormat="1" ht="12.75" customHeight="1" x14ac:dyDescent="0.25">
      <c r="A90" s="88"/>
      <c r="B90" s="101" t="s">
        <v>84</v>
      </c>
      <c r="C90" s="95" t="s">
        <v>171</v>
      </c>
      <c r="D90" s="78" t="s">
        <v>172</v>
      </c>
      <c r="E90" s="100"/>
      <c r="F90" s="78" t="s">
        <v>87</v>
      </c>
      <c r="G90" s="80">
        <f t="shared" si="35"/>
        <v>288</v>
      </c>
      <c r="H90" s="81">
        <f t="shared" si="36"/>
        <v>0</v>
      </c>
      <c r="I90" s="80">
        <v>288</v>
      </c>
      <c r="J90" s="82">
        <f t="shared" si="37"/>
        <v>0</v>
      </c>
      <c r="K90" s="83">
        <v>2.1800000000000002</v>
      </c>
      <c r="L90" s="84">
        <f t="shared" si="38"/>
        <v>0</v>
      </c>
    </row>
    <row r="91" spans="1:12" s="85" customFormat="1" ht="12.75" customHeight="1" x14ac:dyDescent="0.25">
      <c r="A91" s="88"/>
      <c r="B91" s="101" t="s">
        <v>84</v>
      </c>
      <c r="C91" s="95" t="s">
        <v>173</v>
      </c>
      <c r="D91" s="78" t="s">
        <v>174</v>
      </c>
      <c r="E91" s="100"/>
      <c r="F91" s="78" t="s">
        <v>87</v>
      </c>
      <c r="G91" s="80">
        <f t="shared" si="35"/>
        <v>402</v>
      </c>
      <c r="H91" s="81">
        <f t="shared" si="36"/>
        <v>0</v>
      </c>
      <c r="I91" s="80">
        <v>402</v>
      </c>
      <c r="J91" s="82">
        <f t="shared" si="37"/>
        <v>0</v>
      </c>
      <c r="K91" s="83">
        <v>3.33</v>
      </c>
      <c r="L91" s="84">
        <f t="shared" si="38"/>
        <v>0</v>
      </c>
    </row>
    <row r="92" spans="1:12" ht="12.75" customHeight="1" x14ac:dyDescent="0.25">
      <c r="I92" s="111"/>
    </row>
    <row r="93" spans="1:12" ht="12.75" customHeight="1" x14ac:dyDescent="0.25">
      <c r="D93" s="19" t="s">
        <v>64</v>
      </c>
      <c r="I93" s="111"/>
    </row>
    <row r="94" spans="1:12" s="85" customFormat="1" ht="12.75" customHeight="1" x14ac:dyDescent="0.2">
      <c r="A94" s="94"/>
      <c r="B94" s="101" t="s">
        <v>84</v>
      </c>
      <c r="C94" s="95" t="s">
        <v>175</v>
      </c>
      <c r="D94" s="78" t="s">
        <v>176</v>
      </c>
      <c r="E94" s="100"/>
      <c r="F94" s="78" t="s">
        <v>87</v>
      </c>
      <c r="G94" s="80">
        <f>I94*(1-J94)</f>
        <v>58</v>
      </c>
      <c r="H94" s="81">
        <f>E94*G94</f>
        <v>0</v>
      </c>
      <c r="I94" s="80">
        <v>58</v>
      </c>
      <c r="J94" s="82">
        <f t="shared" ref="J94:J96" si="39">G$16/100</f>
        <v>0</v>
      </c>
      <c r="K94" s="83">
        <v>0.28999999999999998</v>
      </c>
      <c r="L94" s="84">
        <f>E94*K94</f>
        <v>0</v>
      </c>
    </row>
    <row r="95" spans="1:12" s="85" customFormat="1" ht="12.75" customHeight="1" x14ac:dyDescent="0.2">
      <c r="A95" s="94"/>
      <c r="B95" s="101" t="s">
        <v>84</v>
      </c>
      <c r="C95" s="95" t="s">
        <v>177</v>
      </c>
      <c r="D95" s="78" t="s">
        <v>178</v>
      </c>
      <c r="E95" s="100"/>
      <c r="F95" s="78" t="s">
        <v>87</v>
      </c>
      <c r="G95" s="80">
        <f t="shared" ref="G95:G96" si="40">I95*(1-J95)</f>
        <v>63</v>
      </c>
      <c r="H95" s="81">
        <f t="shared" ref="H95:H96" si="41">E95*G95</f>
        <v>0</v>
      </c>
      <c r="I95" s="80">
        <v>63</v>
      </c>
      <c r="J95" s="82">
        <f t="shared" si="39"/>
        <v>0</v>
      </c>
      <c r="K95" s="83">
        <v>0.34</v>
      </c>
      <c r="L95" s="84">
        <f t="shared" ref="L95:L96" si="42">E95*K95</f>
        <v>0</v>
      </c>
    </row>
    <row r="96" spans="1:12" s="85" customFormat="1" ht="12.75" customHeight="1" x14ac:dyDescent="0.2">
      <c r="A96" s="94"/>
      <c r="B96" s="101" t="s">
        <v>84</v>
      </c>
      <c r="C96" s="95" t="s">
        <v>179</v>
      </c>
      <c r="D96" s="78" t="s">
        <v>180</v>
      </c>
      <c r="E96" s="100"/>
      <c r="F96" s="78" t="s">
        <v>87</v>
      </c>
      <c r="G96" s="80">
        <f t="shared" si="40"/>
        <v>106.5</v>
      </c>
      <c r="H96" s="81">
        <f t="shared" si="41"/>
        <v>0</v>
      </c>
      <c r="I96" s="80">
        <v>106.5</v>
      </c>
      <c r="J96" s="82">
        <f t="shared" si="39"/>
        <v>0</v>
      </c>
      <c r="K96" s="83">
        <v>0.65</v>
      </c>
      <c r="L96" s="84">
        <f t="shared" si="42"/>
        <v>0</v>
      </c>
    </row>
    <row r="97" spans="1:12" ht="12.75" customHeight="1" x14ac:dyDescent="0.25">
      <c r="D97" s="74"/>
      <c r="I97" s="111"/>
    </row>
    <row r="98" spans="1:12" ht="12.75" customHeight="1" x14ac:dyDescent="0.25">
      <c r="D98" s="19" t="s">
        <v>65</v>
      </c>
      <c r="I98" s="111"/>
    </row>
    <row r="99" spans="1:12" s="85" customFormat="1" ht="12.75" customHeight="1" x14ac:dyDescent="0.25">
      <c r="B99" s="101" t="s">
        <v>84</v>
      </c>
      <c r="C99" s="98" t="s">
        <v>181</v>
      </c>
      <c r="D99" s="78" t="s">
        <v>182</v>
      </c>
      <c r="E99" s="100"/>
      <c r="F99" s="78" t="s">
        <v>183</v>
      </c>
      <c r="G99" s="80">
        <f t="shared" ref="G99:G100" si="43">I99*(1-J99)</f>
        <v>318</v>
      </c>
      <c r="H99" s="81">
        <f t="shared" ref="H99:H100" si="44">E99*G99</f>
        <v>0</v>
      </c>
      <c r="I99" s="80">
        <v>318</v>
      </c>
      <c r="J99" s="82">
        <f>G$16/100</f>
        <v>0</v>
      </c>
      <c r="K99" s="83">
        <v>0.77</v>
      </c>
      <c r="L99" s="84">
        <f t="shared" ref="L99:L100" si="45">E99*K99</f>
        <v>0</v>
      </c>
    </row>
    <row r="100" spans="1:12" s="85" customFormat="1" ht="12.75" customHeight="1" x14ac:dyDescent="0.25">
      <c r="B100" s="101" t="s">
        <v>84</v>
      </c>
      <c r="C100" s="99" t="s">
        <v>184</v>
      </c>
      <c r="D100" s="78" t="s">
        <v>185</v>
      </c>
      <c r="E100" s="100"/>
      <c r="F100" s="78" t="s">
        <v>183</v>
      </c>
      <c r="G100" s="80">
        <f t="shared" si="43"/>
        <v>43</v>
      </c>
      <c r="H100" s="81">
        <f t="shared" si="44"/>
        <v>0</v>
      </c>
      <c r="I100" s="80">
        <v>43</v>
      </c>
      <c r="J100" s="82">
        <f t="shared" ref="J100:J114" si="46">G$16/100</f>
        <v>0</v>
      </c>
      <c r="K100" s="83">
        <v>0.152</v>
      </c>
      <c r="L100" s="84">
        <f t="shared" si="45"/>
        <v>0</v>
      </c>
    </row>
    <row r="101" spans="1:12" s="85" customFormat="1" ht="12.75" customHeight="1" x14ac:dyDescent="0.2">
      <c r="A101" s="94"/>
      <c r="B101" s="101" t="s">
        <v>84</v>
      </c>
      <c r="C101" s="95" t="s">
        <v>186</v>
      </c>
      <c r="D101" s="78" t="s">
        <v>187</v>
      </c>
      <c r="E101" s="100"/>
      <c r="F101" s="78" t="s">
        <v>188</v>
      </c>
      <c r="G101" s="80">
        <f>I101*(1-J101)</f>
        <v>37.5</v>
      </c>
      <c r="H101" s="81">
        <f>E101*G101</f>
        <v>0</v>
      </c>
      <c r="I101" s="80">
        <v>37.5</v>
      </c>
      <c r="J101" s="82">
        <f t="shared" si="46"/>
        <v>0</v>
      </c>
      <c r="K101" s="83">
        <v>0.04</v>
      </c>
      <c r="L101" s="84">
        <f>E101*K101</f>
        <v>0</v>
      </c>
    </row>
    <row r="102" spans="1:12" s="85" customFormat="1" ht="12.75" customHeight="1" x14ac:dyDescent="0.2">
      <c r="A102" s="94"/>
      <c r="B102" s="101" t="s">
        <v>84</v>
      </c>
      <c r="C102" s="95" t="s">
        <v>189</v>
      </c>
      <c r="D102" s="78" t="s">
        <v>190</v>
      </c>
      <c r="E102" s="100"/>
      <c r="F102" s="78" t="s">
        <v>188</v>
      </c>
      <c r="G102" s="80">
        <f>I102*(1-J102)</f>
        <v>31</v>
      </c>
      <c r="H102" s="81">
        <f>E102*G102</f>
        <v>0</v>
      </c>
      <c r="I102" s="80">
        <v>31</v>
      </c>
      <c r="J102" s="82">
        <f t="shared" si="46"/>
        <v>0</v>
      </c>
      <c r="K102" s="83">
        <v>0.06</v>
      </c>
      <c r="L102" s="84">
        <f>E102*K102</f>
        <v>0</v>
      </c>
    </row>
    <row r="103" spans="1:12" s="85" customFormat="1" ht="12.75" customHeight="1" x14ac:dyDescent="0.25">
      <c r="A103" s="88"/>
      <c r="B103" s="101" t="s">
        <v>84</v>
      </c>
      <c r="C103" s="95" t="s">
        <v>191</v>
      </c>
      <c r="D103" s="78" t="s">
        <v>192</v>
      </c>
      <c r="E103" s="100"/>
      <c r="F103" s="78" t="s">
        <v>188</v>
      </c>
      <c r="G103" s="80">
        <f t="shared" ref="G103:G113" si="47">I103*(1-J103)</f>
        <v>12</v>
      </c>
      <c r="H103" s="81">
        <f t="shared" ref="H103:H113" si="48">E103*G103</f>
        <v>0</v>
      </c>
      <c r="I103" s="80">
        <v>12</v>
      </c>
      <c r="J103" s="82">
        <f t="shared" si="46"/>
        <v>0</v>
      </c>
      <c r="K103" s="83">
        <v>0.03</v>
      </c>
      <c r="L103" s="84">
        <f t="shared" ref="L103:L113" si="49">E103*K103</f>
        <v>0</v>
      </c>
    </row>
    <row r="104" spans="1:12" s="85" customFormat="1" ht="12.75" customHeight="1" x14ac:dyDescent="0.25">
      <c r="A104" s="88"/>
      <c r="B104" s="101" t="s">
        <v>84</v>
      </c>
      <c r="C104" s="95" t="s">
        <v>193</v>
      </c>
      <c r="D104" s="78" t="s">
        <v>194</v>
      </c>
      <c r="E104" s="100"/>
      <c r="F104" s="78" t="s">
        <v>188</v>
      </c>
      <c r="G104" s="80">
        <f t="shared" si="47"/>
        <v>21</v>
      </c>
      <c r="H104" s="81">
        <f t="shared" si="48"/>
        <v>0</v>
      </c>
      <c r="I104" s="80">
        <v>21</v>
      </c>
      <c r="J104" s="82">
        <f t="shared" si="46"/>
        <v>0</v>
      </c>
      <c r="K104" s="83">
        <v>0.06</v>
      </c>
      <c r="L104" s="84">
        <f t="shared" si="49"/>
        <v>0</v>
      </c>
    </row>
    <row r="105" spans="1:12" s="85" customFormat="1" ht="12.75" customHeight="1" x14ac:dyDescent="0.25">
      <c r="A105" s="88"/>
      <c r="B105" s="101" t="s">
        <v>84</v>
      </c>
      <c r="C105" s="95" t="s">
        <v>195</v>
      </c>
      <c r="D105" s="78" t="s">
        <v>196</v>
      </c>
      <c r="E105" s="100"/>
      <c r="F105" s="78" t="s">
        <v>188</v>
      </c>
      <c r="G105" s="80">
        <f>I105*(1-J105)</f>
        <v>145</v>
      </c>
      <c r="H105" s="81">
        <f>E105*G105</f>
        <v>0</v>
      </c>
      <c r="I105" s="80">
        <v>145</v>
      </c>
      <c r="J105" s="82">
        <f t="shared" si="46"/>
        <v>0</v>
      </c>
      <c r="K105" s="83">
        <v>0.1</v>
      </c>
      <c r="L105" s="84">
        <f>E105*K105</f>
        <v>0</v>
      </c>
    </row>
    <row r="106" spans="1:12" s="85" customFormat="1" ht="12.75" customHeight="1" x14ac:dyDescent="0.25">
      <c r="A106" s="88"/>
      <c r="B106" s="101" t="s">
        <v>84</v>
      </c>
      <c r="C106" s="95" t="s">
        <v>197</v>
      </c>
      <c r="D106" s="78" t="s">
        <v>198</v>
      </c>
      <c r="E106" s="100"/>
      <c r="F106" s="78" t="s">
        <v>188</v>
      </c>
      <c r="G106" s="80">
        <f t="shared" si="47"/>
        <v>114</v>
      </c>
      <c r="H106" s="81">
        <f t="shared" si="48"/>
        <v>0</v>
      </c>
      <c r="I106" s="80">
        <v>114</v>
      </c>
      <c r="J106" s="82">
        <f t="shared" si="46"/>
        <v>0</v>
      </c>
      <c r="K106" s="83">
        <v>0.13</v>
      </c>
      <c r="L106" s="84">
        <f t="shared" si="49"/>
        <v>0</v>
      </c>
    </row>
    <row r="107" spans="1:12" s="85" customFormat="1" ht="12.75" customHeight="1" x14ac:dyDescent="0.25">
      <c r="A107" s="88"/>
      <c r="B107" s="101" t="s">
        <v>84</v>
      </c>
      <c r="C107" s="95" t="s">
        <v>199</v>
      </c>
      <c r="D107" s="78" t="s">
        <v>200</v>
      </c>
      <c r="E107" s="100"/>
      <c r="F107" s="78" t="s">
        <v>188</v>
      </c>
      <c r="G107" s="80">
        <f t="shared" si="47"/>
        <v>170</v>
      </c>
      <c r="H107" s="81">
        <f t="shared" si="48"/>
        <v>0</v>
      </c>
      <c r="I107" s="80">
        <v>170</v>
      </c>
      <c r="J107" s="82">
        <f t="shared" si="46"/>
        <v>0</v>
      </c>
      <c r="K107" s="83">
        <v>0.16</v>
      </c>
      <c r="L107" s="84">
        <f t="shared" si="49"/>
        <v>0</v>
      </c>
    </row>
    <row r="108" spans="1:12" s="85" customFormat="1" ht="12.75" customHeight="1" x14ac:dyDescent="0.25">
      <c r="A108" s="88"/>
      <c r="B108" s="101" t="s">
        <v>84</v>
      </c>
      <c r="C108" s="95" t="s">
        <v>201</v>
      </c>
      <c r="D108" s="78" t="s">
        <v>202</v>
      </c>
      <c r="E108" s="100"/>
      <c r="F108" s="78" t="s">
        <v>188</v>
      </c>
      <c r="G108" s="80">
        <f>I108*(1-J108)</f>
        <v>82</v>
      </c>
      <c r="H108" s="81">
        <f>E108*G108</f>
        <v>0</v>
      </c>
      <c r="I108" s="80">
        <v>82</v>
      </c>
      <c r="J108" s="82">
        <f t="shared" si="46"/>
        <v>0</v>
      </c>
      <c r="K108" s="83">
        <v>0.12</v>
      </c>
      <c r="L108" s="84">
        <f>E108*K108</f>
        <v>0</v>
      </c>
    </row>
    <row r="109" spans="1:12" s="85" customFormat="1" ht="12.75" customHeight="1" x14ac:dyDescent="0.25">
      <c r="A109" s="88"/>
      <c r="B109" s="101" t="s">
        <v>84</v>
      </c>
      <c r="C109" s="95" t="s">
        <v>203</v>
      </c>
      <c r="D109" s="78" t="s">
        <v>204</v>
      </c>
      <c r="E109" s="100"/>
      <c r="F109" s="78" t="s">
        <v>188</v>
      </c>
      <c r="G109" s="80">
        <f t="shared" si="47"/>
        <v>62</v>
      </c>
      <c r="H109" s="81">
        <f t="shared" si="48"/>
        <v>0</v>
      </c>
      <c r="I109" s="80">
        <v>62</v>
      </c>
      <c r="J109" s="82">
        <f t="shared" si="46"/>
        <v>0</v>
      </c>
      <c r="K109" s="83">
        <v>0.08</v>
      </c>
      <c r="L109" s="84">
        <f t="shared" si="49"/>
        <v>0</v>
      </c>
    </row>
    <row r="110" spans="1:12" s="85" customFormat="1" ht="12.75" customHeight="1" x14ac:dyDescent="0.25">
      <c r="A110" s="88"/>
      <c r="B110" s="101" t="s">
        <v>84</v>
      </c>
      <c r="C110" s="95" t="s">
        <v>205</v>
      </c>
      <c r="D110" s="78" t="s">
        <v>206</v>
      </c>
      <c r="E110" s="100"/>
      <c r="F110" s="78" t="s">
        <v>188</v>
      </c>
      <c r="G110" s="80">
        <f t="shared" si="47"/>
        <v>90</v>
      </c>
      <c r="H110" s="81">
        <f t="shared" si="48"/>
        <v>0</v>
      </c>
      <c r="I110" s="80">
        <v>90</v>
      </c>
      <c r="J110" s="82">
        <f t="shared" si="46"/>
        <v>0</v>
      </c>
      <c r="K110" s="83">
        <v>0.15</v>
      </c>
      <c r="L110" s="84">
        <f t="shared" si="49"/>
        <v>0</v>
      </c>
    </row>
    <row r="111" spans="1:12" s="85" customFormat="1" ht="12.75" customHeight="1" x14ac:dyDescent="0.25">
      <c r="A111" s="88"/>
      <c r="B111" s="101" t="s">
        <v>84</v>
      </c>
      <c r="C111" s="95" t="s">
        <v>207</v>
      </c>
      <c r="D111" s="78" t="s">
        <v>208</v>
      </c>
      <c r="E111" s="100"/>
      <c r="F111" s="78" t="s">
        <v>188</v>
      </c>
      <c r="G111" s="80">
        <f t="shared" si="47"/>
        <v>119.5</v>
      </c>
      <c r="H111" s="81">
        <f t="shared" si="48"/>
        <v>0</v>
      </c>
      <c r="I111" s="80">
        <v>119.5</v>
      </c>
      <c r="J111" s="82">
        <f t="shared" si="46"/>
        <v>0</v>
      </c>
      <c r="K111" s="83">
        <v>0.14000000000000001</v>
      </c>
      <c r="L111" s="84">
        <f t="shared" si="49"/>
        <v>0</v>
      </c>
    </row>
    <row r="112" spans="1:12" s="85" customFormat="1" ht="12.75" customHeight="1" x14ac:dyDescent="0.25">
      <c r="A112" s="88"/>
      <c r="B112" s="101" t="s">
        <v>84</v>
      </c>
      <c r="C112" s="95" t="s">
        <v>209</v>
      </c>
      <c r="D112" s="78" t="s">
        <v>210</v>
      </c>
      <c r="E112" s="100"/>
      <c r="F112" s="78" t="s">
        <v>188</v>
      </c>
      <c r="G112" s="80">
        <f t="shared" si="47"/>
        <v>138.5</v>
      </c>
      <c r="H112" s="81">
        <f t="shared" si="48"/>
        <v>0</v>
      </c>
      <c r="I112" s="80">
        <v>138.5</v>
      </c>
      <c r="J112" s="82">
        <f t="shared" si="46"/>
        <v>0</v>
      </c>
      <c r="K112" s="83">
        <v>0.2</v>
      </c>
      <c r="L112" s="84">
        <f t="shared" si="49"/>
        <v>0</v>
      </c>
    </row>
    <row r="113" spans="1:12" s="85" customFormat="1" ht="12.75" customHeight="1" x14ac:dyDescent="0.25">
      <c r="A113" s="88"/>
      <c r="B113" s="101" t="s">
        <v>84</v>
      </c>
      <c r="C113" s="95" t="s">
        <v>211</v>
      </c>
      <c r="D113" s="78" t="s">
        <v>212</v>
      </c>
      <c r="E113" s="100"/>
      <c r="F113" s="78" t="s">
        <v>188</v>
      </c>
      <c r="G113" s="80">
        <f t="shared" si="47"/>
        <v>264</v>
      </c>
      <c r="H113" s="81">
        <f t="shared" si="48"/>
        <v>0</v>
      </c>
      <c r="I113" s="80">
        <v>264</v>
      </c>
      <c r="J113" s="82">
        <f t="shared" si="46"/>
        <v>0</v>
      </c>
      <c r="K113" s="83">
        <v>0.04</v>
      </c>
      <c r="L113" s="84">
        <f t="shared" si="49"/>
        <v>0</v>
      </c>
    </row>
    <row r="114" spans="1:12" s="85" customFormat="1" ht="12.75" customHeight="1" x14ac:dyDescent="0.25">
      <c r="A114" s="88"/>
      <c r="B114" s="101" t="s">
        <v>84</v>
      </c>
      <c r="C114" s="95" t="s">
        <v>213</v>
      </c>
      <c r="D114" s="78" t="s">
        <v>214</v>
      </c>
      <c r="E114" s="100"/>
      <c r="F114" s="78" t="s">
        <v>188</v>
      </c>
      <c r="G114" s="80">
        <f>I114*(1-J114)</f>
        <v>305</v>
      </c>
      <c r="H114" s="81">
        <f>E114*G114</f>
        <v>0</v>
      </c>
      <c r="I114" s="80">
        <v>305</v>
      </c>
      <c r="J114" s="82">
        <f t="shared" si="46"/>
        <v>0</v>
      </c>
      <c r="K114" s="83">
        <v>0.08</v>
      </c>
      <c r="L114" s="84">
        <f>E114*K114</f>
        <v>0</v>
      </c>
    </row>
    <row r="115" spans="1:12" ht="12.75" customHeight="1" x14ac:dyDescent="0.25">
      <c r="D115" s="74"/>
      <c r="I115" s="111"/>
    </row>
    <row r="116" spans="1:12" ht="12.75" customHeight="1" x14ac:dyDescent="0.25">
      <c r="D116" s="19" t="s">
        <v>66</v>
      </c>
      <c r="I116" s="111"/>
    </row>
    <row r="117" spans="1:12" s="85" customFormat="1" ht="12.75" customHeight="1" x14ac:dyDescent="0.25">
      <c r="A117" s="88"/>
      <c r="B117" s="101" t="s">
        <v>84</v>
      </c>
      <c r="C117" s="95" t="s">
        <v>215</v>
      </c>
      <c r="D117" s="78" t="s">
        <v>216</v>
      </c>
      <c r="E117" s="100"/>
      <c r="F117" s="78" t="s">
        <v>188</v>
      </c>
      <c r="G117" s="80">
        <f t="shared" ref="G117:G136" si="50">I117*(1-J117)</f>
        <v>351</v>
      </c>
      <c r="H117" s="81">
        <f t="shared" ref="H117:H136" si="51">E117*G117</f>
        <v>0</v>
      </c>
      <c r="I117" s="80">
        <v>351</v>
      </c>
      <c r="J117" s="82">
        <f t="shared" ref="J117:J136" si="52">G$16/100</f>
        <v>0</v>
      </c>
      <c r="K117" s="83">
        <v>0.59</v>
      </c>
      <c r="L117" s="84">
        <f t="shared" ref="L117:L136" si="53">E117*K117</f>
        <v>0</v>
      </c>
    </row>
    <row r="118" spans="1:12" s="85" customFormat="1" ht="12.75" customHeight="1" x14ac:dyDescent="0.25">
      <c r="A118" s="88"/>
      <c r="B118" s="101" t="s">
        <v>84</v>
      </c>
      <c r="C118" s="95" t="s">
        <v>217</v>
      </c>
      <c r="D118" s="78" t="s">
        <v>218</v>
      </c>
      <c r="E118" s="100"/>
      <c r="F118" s="78" t="s">
        <v>188</v>
      </c>
      <c r="G118" s="80">
        <f t="shared" si="50"/>
        <v>397</v>
      </c>
      <c r="H118" s="81">
        <f t="shared" si="51"/>
        <v>0</v>
      </c>
      <c r="I118" s="80">
        <v>397</v>
      </c>
      <c r="J118" s="82">
        <f t="shared" si="52"/>
        <v>0</v>
      </c>
      <c r="K118" s="83">
        <v>0.75</v>
      </c>
      <c r="L118" s="84">
        <f t="shared" si="53"/>
        <v>0</v>
      </c>
    </row>
    <row r="119" spans="1:12" s="85" customFormat="1" ht="12.75" customHeight="1" x14ac:dyDescent="0.25">
      <c r="A119" s="88"/>
      <c r="B119" s="101" t="s">
        <v>84</v>
      </c>
      <c r="C119" s="95" t="s">
        <v>219</v>
      </c>
      <c r="D119" s="78" t="s">
        <v>220</v>
      </c>
      <c r="E119" s="100"/>
      <c r="F119" s="78" t="s">
        <v>188</v>
      </c>
      <c r="G119" s="80">
        <f t="shared" si="50"/>
        <v>465</v>
      </c>
      <c r="H119" s="81">
        <f t="shared" si="51"/>
        <v>0</v>
      </c>
      <c r="I119" s="80">
        <v>465</v>
      </c>
      <c r="J119" s="82">
        <f t="shared" si="52"/>
        <v>0</v>
      </c>
      <c r="K119" s="83">
        <v>1</v>
      </c>
      <c r="L119" s="84">
        <f t="shared" si="53"/>
        <v>0</v>
      </c>
    </row>
    <row r="120" spans="1:12" s="85" customFormat="1" ht="12.75" customHeight="1" x14ac:dyDescent="0.25">
      <c r="A120" s="88"/>
      <c r="B120" s="101" t="s">
        <v>84</v>
      </c>
      <c r="C120" s="95" t="s">
        <v>221</v>
      </c>
      <c r="D120" s="78" t="s">
        <v>222</v>
      </c>
      <c r="E120" s="100"/>
      <c r="F120" s="78" t="s">
        <v>188</v>
      </c>
      <c r="G120" s="80">
        <f t="shared" si="50"/>
        <v>608</v>
      </c>
      <c r="H120" s="81">
        <f t="shared" si="51"/>
        <v>0</v>
      </c>
      <c r="I120" s="80">
        <v>608</v>
      </c>
      <c r="J120" s="82">
        <f t="shared" si="52"/>
        <v>0</v>
      </c>
      <c r="K120" s="83">
        <v>1.61</v>
      </c>
      <c r="L120" s="84">
        <f t="shared" si="53"/>
        <v>0</v>
      </c>
    </row>
    <row r="121" spans="1:12" s="85" customFormat="1" ht="6.95" customHeight="1" x14ac:dyDescent="0.25">
      <c r="A121" s="88"/>
      <c r="B121" s="101"/>
      <c r="C121" s="102"/>
      <c r="D121" s="78"/>
      <c r="E121" s="103"/>
      <c r="F121" s="78"/>
      <c r="G121" s="80"/>
      <c r="H121" s="104"/>
      <c r="I121" s="80"/>
      <c r="J121" s="105"/>
      <c r="K121" s="83"/>
      <c r="L121" s="84"/>
    </row>
    <row r="122" spans="1:12" s="85" customFormat="1" ht="12.75" customHeight="1" x14ac:dyDescent="0.25">
      <c r="A122" s="88"/>
      <c r="B122" s="101" t="s">
        <v>84</v>
      </c>
      <c r="C122" s="95" t="s">
        <v>223</v>
      </c>
      <c r="D122" s="78" t="s">
        <v>224</v>
      </c>
      <c r="E122" s="100"/>
      <c r="F122" s="78" t="s">
        <v>188</v>
      </c>
      <c r="G122" s="80">
        <f t="shared" si="50"/>
        <v>239</v>
      </c>
      <c r="H122" s="81">
        <f t="shared" si="51"/>
        <v>0</v>
      </c>
      <c r="I122" s="80">
        <v>239</v>
      </c>
      <c r="J122" s="82">
        <f t="shared" si="52"/>
        <v>0</v>
      </c>
      <c r="K122" s="83">
        <v>0.26</v>
      </c>
      <c r="L122" s="84">
        <f t="shared" si="53"/>
        <v>0</v>
      </c>
    </row>
    <row r="123" spans="1:12" s="85" customFormat="1" ht="6.95" customHeight="1" x14ac:dyDescent="0.25">
      <c r="A123" s="88"/>
      <c r="B123" s="101"/>
      <c r="C123" s="102"/>
      <c r="D123" s="78"/>
      <c r="E123" s="103"/>
      <c r="F123" s="78"/>
      <c r="G123" s="80"/>
      <c r="H123" s="104"/>
      <c r="I123" s="80"/>
      <c r="J123" s="105"/>
      <c r="K123" s="83"/>
      <c r="L123" s="84"/>
    </row>
    <row r="124" spans="1:12" s="85" customFormat="1" ht="12.75" customHeight="1" x14ac:dyDescent="0.25">
      <c r="A124" s="88"/>
      <c r="B124" s="101" t="s">
        <v>84</v>
      </c>
      <c r="C124" s="95" t="s">
        <v>225</v>
      </c>
      <c r="D124" s="78" t="s">
        <v>226</v>
      </c>
      <c r="E124" s="100"/>
      <c r="F124" s="78" t="s">
        <v>188</v>
      </c>
      <c r="G124" s="80">
        <f t="shared" si="50"/>
        <v>347</v>
      </c>
      <c r="H124" s="81">
        <f t="shared" si="51"/>
        <v>0</v>
      </c>
      <c r="I124" s="80">
        <v>347</v>
      </c>
      <c r="J124" s="82">
        <f t="shared" si="52"/>
        <v>0</v>
      </c>
      <c r="K124" s="83">
        <v>0.7</v>
      </c>
      <c r="L124" s="84">
        <f t="shared" si="53"/>
        <v>0</v>
      </c>
    </row>
    <row r="125" spans="1:12" s="85" customFormat="1" ht="12.75" customHeight="1" x14ac:dyDescent="0.25">
      <c r="A125" s="88"/>
      <c r="B125" s="101" t="s">
        <v>84</v>
      </c>
      <c r="C125" s="95" t="s">
        <v>227</v>
      </c>
      <c r="D125" s="78" t="s">
        <v>228</v>
      </c>
      <c r="E125" s="100"/>
      <c r="F125" s="78" t="s">
        <v>188</v>
      </c>
      <c r="G125" s="80">
        <f t="shared" si="50"/>
        <v>442</v>
      </c>
      <c r="H125" s="81">
        <f t="shared" si="51"/>
        <v>0</v>
      </c>
      <c r="I125" s="80">
        <v>442</v>
      </c>
      <c r="J125" s="82">
        <f t="shared" si="52"/>
        <v>0</v>
      </c>
      <c r="K125" s="83">
        <v>0.88</v>
      </c>
      <c r="L125" s="84">
        <f t="shared" si="53"/>
        <v>0</v>
      </c>
    </row>
    <row r="126" spans="1:12" s="85" customFormat="1" ht="12.75" customHeight="1" x14ac:dyDescent="0.25">
      <c r="A126" s="88"/>
      <c r="B126" s="101" t="s">
        <v>84</v>
      </c>
      <c r="C126" s="95" t="s">
        <v>229</v>
      </c>
      <c r="D126" s="78" t="s">
        <v>230</v>
      </c>
      <c r="E126" s="100"/>
      <c r="F126" s="78" t="s">
        <v>188</v>
      </c>
      <c r="G126" s="80">
        <f t="shared" si="50"/>
        <v>501</v>
      </c>
      <c r="H126" s="81">
        <f t="shared" si="51"/>
        <v>0</v>
      </c>
      <c r="I126" s="80">
        <v>501</v>
      </c>
      <c r="J126" s="82">
        <f t="shared" si="52"/>
        <v>0</v>
      </c>
      <c r="K126" s="83">
        <v>1.1399999999999999</v>
      </c>
      <c r="L126" s="84">
        <f t="shared" si="53"/>
        <v>0</v>
      </c>
    </row>
    <row r="127" spans="1:12" s="85" customFormat="1" ht="12.75" customHeight="1" x14ac:dyDescent="0.25">
      <c r="A127" s="88"/>
      <c r="B127" s="101" t="s">
        <v>84</v>
      </c>
      <c r="C127" s="95" t="s">
        <v>231</v>
      </c>
      <c r="D127" s="78" t="s">
        <v>232</v>
      </c>
      <c r="E127" s="100"/>
      <c r="F127" s="78" t="s">
        <v>188</v>
      </c>
      <c r="G127" s="80">
        <f t="shared" si="50"/>
        <v>685</v>
      </c>
      <c r="H127" s="81">
        <f t="shared" si="51"/>
        <v>0</v>
      </c>
      <c r="I127" s="80">
        <v>685</v>
      </c>
      <c r="J127" s="82">
        <f t="shared" si="52"/>
        <v>0</v>
      </c>
      <c r="K127" s="83">
        <v>1.77</v>
      </c>
      <c r="L127" s="84">
        <f t="shared" si="53"/>
        <v>0</v>
      </c>
    </row>
    <row r="128" spans="1:12" s="85" customFormat="1" ht="12.75" customHeight="1" x14ac:dyDescent="0.25">
      <c r="A128" s="88"/>
      <c r="B128" s="101" t="s">
        <v>84</v>
      </c>
      <c r="C128" s="95" t="s">
        <v>233</v>
      </c>
      <c r="D128" s="78" t="s">
        <v>234</v>
      </c>
      <c r="E128" s="100"/>
      <c r="F128" s="78" t="s">
        <v>188</v>
      </c>
      <c r="G128" s="80">
        <f t="shared" si="50"/>
        <v>852</v>
      </c>
      <c r="H128" s="81">
        <f t="shared" si="51"/>
        <v>0</v>
      </c>
      <c r="I128" s="80">
        <v>852</v>
      </c>
      <c r="J128" s="82">
        <f t="shared" si="52"/>
        <v>0</v>
      </c>
      <c r="K128" s="83">
        <v>2.5299999999999998</v>
      </c>
      <c r="L128" s="84">
        <f t="shared" si="53"/>
        <v>0</v>
      </c>
    </row>
    <row r="129" spans="1:12" s="85" customFormat="1" ht="12.75" customHeight="1" x14ac:dyDescent="0.25">
      <c r="A129" s="88"/>
      <c r="B129" s="101" t="s">
        <v>84</v>
      </c>
      <c r="C129" s="95" t="s">
        <v>235</v>
      </c>
      <c r="D129" s="78" t="s">
        <v>236</v>
      </c>
      <c r="E129" s="100"/>
      <c r="F129" s="78" t="s">
        <v>188</v>
      </c>
      <c r="G129" s="80">
        <f t="shared" si="50"/>
        <v>1078.5</v>
      </c>
      <c r="H129" s="81">
        <f t="shared" si="51"/>
        <v>0</v>
      </c>
      <c r="I129" s="80">
        <v>1078.5</v>
      </c>
      <c r="J129" s="82">
        <f t="shared" si="52"/>
        <v>0</v>
      </c>
      <c r="K129" s="83">
        <v>3.42</v>
      </c>
      <c r="L129" s="84">
        <f t="shared" si="53"/>
        <v>0</v>
      </c>
    </row>
    <row r="130" spans="1:12" s="85" customFormat="1" ht="6.95" customHeight="1" x14ac:dyDescent="0.25">
      <c r="A130" s="88"/>
      <c r="B130" s="101"/>
      <c r="C130" s="102"/>
      <c r="D130" s="78"/>
      <c r="E130" s="103"/>
      <c r="F130" s="78"/>
      <c r="G130" s="80"/>
      <c r="H130" s="104"/>
      <c r="I130" s="80"/>
      <c r="J130" s="105"/>
      <c r="K130" s="83"/>
      <c r="L130" s="84"/>
    </row>
    <row r="131" spans="1:12" s="85" customFormat="1" ht="12.75" customHeight="1" x14ac:dyDescent="0.25">
      <c r="A131" s="88"/>
      <c r="B131" s="101" t="s">
        <v>84</v>
      </c>
      <c r="C131" s="95" t="s">
        <v>237</v>
      </c>
      <c r="D131" s="78" t="s">
        <v>238</v>
      </c>
      <c r="E131" s="100"/>
      <c r="F131" s="78" t="s">
        <v>188</v>
      </c>
      <c r="G131" s="80">
        <f t="shared" si="50"/>
        <v>412</v>
      </c>
      <c r="H131" s="81">
        <f t="shared" si="51"/>
        <v>0</v>
      </c>
      <c r="I131" s="80">
        <v>412</v>
      </c>
      <c r="J131" s="82">
        <f t="shared" si="52"/>
        <v>0</v>
      </c>
      <c r="K131" s="83">
        <v>1.05</v>
      </c>
      <c r="L131" s="84">
        <f t="shared" si="53"/>
        <v>0</v>
      </c>
    </row>
    <row r="132" spans="1:12" s="85" customFormat="1" ht="12.75" customHeight="1" x14ac:dyDescent="0.25">
      <c r="A132" s="88"/>
      <c r="B132" s="101" t="s">
        <v>84</v>
      </c>
      <c r="C132" s="95" t="s">
        <v>239</v>
      </c>
      <c r="D132" s="78" t="s">
        <v>240</v>
      </c>
      <c r="E132" s="100"/>
      <c r="F132" s="78" t="s">
        <v>188</v>
      </c>
      <c r="G132" s="80">
        <f t="shared" si="50"/>
        <v>487</v>
      </c>
      <c r="H132" s="81">
        <f t="shared" si="51"/>
        <v>0</v>
      </c>
      <c r="I132" s="80">
        <v>487</v>
      </c>
      <c r="J132" s="82">
        <f t="shared" si="52"/>
        <v>0</v>
      </c>
      <c r="K132" s="83">
        <v>1.33</v>
      </c>
      <c r="L132" s="84">
        <f t="shared" si="53"/>
        <v>0</v>
      </c>
    </row>
    <row r="133" spans="1:12" s="85" customFormat="1" ht="12.75" customHeight="1" x14ac:dyDescent="0.25">
      <c r="A133" s="88"/>
      <c r="B133" s="101" t="s">
        <v>84</v>
      </c>
      <c r="C133" s="95" t="s">
        <v>241</v>
      </c>
      <c r="D133" s="78" t="s">
        <v>242</v>
      </c>
      <c r="E133" s="100"/>
      <c r="F133" s="78" t="s">
        <v>188</v>
      </c>
      <c r="G133" s="80">
        <f t="shared" si="50"/>
        <v>561</v>
      </c>
      <c r="H133" s="81">
        <f t="shared" si="51"/>
        <v>0</v>
      </c>
      <c r="I133" s="80">
        <v>561</v>
      </c>
      <c r="J133" s="82">
        <f t="shared" si="52"/>
        <v>0</v>
      </c>
      <c r="K133" s="83">
        <v>1.65</v>
      </c>
      <c r="L133" s="84">
        <f t="shared" si="53"/>
        <v>0</v>
      </c>
    </row>
    <row r="134" spans="1:12" s="85" customFormat="1" ht="12.75" customHeight="1" x14ac:dyDescent="0.25">
      <c r="A134" s="88"/>
      <c r="B134" s="101" t="s">
        <v>84</v>
      </c>
      <c r="C134" s="95" t="s">
        <v>243</v>
      </c>
      <c r="D134" s="78" t="s">
        <v>244</v>
      </c>
      <c r="E134" s="100"/>
      <c r="F134" s="78" t="s">
        <v>188</v>
      </c>
      <c r="G134" s="80">
        <f t="shared" si="50"/>
        <v>762.5</v>
      </c>
      <c r="H134" s="81">
        <f t="shared" si="51"/>
        <v>0</v>
      </c>
      <c r="I134" s="80">
        <v>762.5</v>
      </c>
      <c r="J134" s="82">
        <f t="shared" si="52"/>
        <v>0</v>
      </c>
      <c r="K134" s="83">
        <v>2.42</v>
      </c>
      <c r="L134" s="84">
        <f t="shared" si="53"/>
        <v>0</v>
      </c>
    </row>
    <row r="135" spans="1:12" s="85" customFormat="1" ht="12.75" customHeight="1" x14ac:dyDescent="0.25">
      <c r="A135" s="88"/>
      <c r="B135" s="101" t="s">
        <v>84</v>
      </c>
      <c r="C135" s="95" t="s">
        <v>245</v>
      </c>
      <c r="D135" s="78" t="s">
        <v>246</v>
      </c>
      <c r="E135" s="100"/>
      <c r="F135" s="78" t="s">
        <v>188</v>
      </c>
      <c r="G135" s="80">
        <f t="shared" si="50"/>
        <v>957.5</v>
      </c>
      <c r="H135" s="81">
        <f t="shared" si="51"/>
        <v>0</v>
      </c>
      <c r="I135" s="80">
        <v>957.5</v>
      </c>
      <c r="J135" s="82">
        <f t="shared" si="52"/>
        <v>0</v>
      </c>
      <c r="K135" s="83">
        <v>3.34</v>
      </c>
      <c r="L135" s="84">
        <f t="shared" si="53"/>
        <v>0</v>
      </c>
    </row>
    <row r="136" spans="1:12" s="85" customFormat="1" ht="12.75" customHeight="1" x14ac:dyDescent="0.25">
      <c r="A136" s="88"/>
      <c r="B136" s="101" t="s">
        <v>84</v>
      </c>
      <c r="C136" s="95" t="s">
        <v>247</v>
      </c>
      <c r="D136" s="78" t="s">
        <v>248</v>
      </c>
      <c r="E136" s="100"/>
      <c r="F136" s="78" t="s">
        <v>188</v>
      </c>
      <c r="G136" s="80">
        <f t="shared" si="50"/>
        <v>1213</v>
      </c>
      <c r="H136" s="81">
        <f t="shared" si="51"/>
        <v>0</v>
      </c>
      <c r="I136" s="80">
        <v>1213</v>
      </c>
      <c r="J136" s="82">
        <f t="shared" si="52"/>
        <v>0</v>
      </c>
      <c r="K136" s="83">
        <v>4.41</v>
      </c>
      <c r="L136" s="84">
        <f t="shared" si="53"/>
        <v>0</v>
      </c>
    </row>
    <row r="137" spans="1:12" ht="12.75" customHeight="1" x14ac:dyDescent="0.25">
      <c r="D137" s="74"/>
      <c r="I137" s="111"/>
    </row>
    <row r="138" spans="1:12" ht="12.75" customHeight="1" x14ac:dyDescent="0.25">
      <c r="D138" s="19" t="s">
        <v>67</v>
      </c>
      <c r="I138" s="111"/>
    </row>
    <row r="139" spans="1:12" s="85" customFormat="1" ht="12.75" customHeight="1" x14ac:dyDescent="0.2">
      <c r="A139" s="94"/>
      <c r="B139" s="101" t="s">
        <v>84</v>
      </c>
      <c r="C139" s="95" t="s">
        <v>249</v>
      </c>
      <c r="D139" s="78" t="s">
        <v>250</v>
      </c>
      <c r="E139" s="100"/>
      <c r="F139" s="78" t="s">
        <v>188</v>
      </c>
      <c r="G139" s="80">
        <f t="shared" ref="G139:G144" si="54">I139*(1-J139)</f>
        <v>221</v>
      </c>
      <c r="H139" s="81">
        <f t="shared" ref="H139:H144" si="55">E139*G139</f>
        <v>0</v>
      </c>
      <c r="I139" s="80">
        <v>221</v>
      </c>
      <c r="J139" s="82">
        <f t="shared" ref="J139:J144" si="56">G$16/100</f>
        <v>0</v>
      </c>
      <c r="K139" s="83">
        <v>0.27</v>
      </c>
      <c r="L139" s="84">
        <f t="shared" ref="L139:L144" si="57">E139*K139</f>
        <v>0</v>
      </c>
    </row>
    <row r="140" spans="1:12" s="85" customFormat="1" ht="12.75" customHeight="1" x14ac:dyDescent="0.2">
      <c r="A140" s="94"/>
      <c r="B140" s="101" t="s">
        <v>84</v>
      </c>
      <c r="C140" s="95" t="s">
        <v>251</v>
      </c>
      <c r="D140" s="78" t="s">
        <v>252</v>
      </c>
      <c r="E140" s="100"/>
      <c r="F140" s="78" t="s">
        <v>188</v>
      </c>
      <c r="G140" s="80">
        <f t="shared" si="54"/>
        <v>262</v>
      </c>
      <c r="H140" s="81">
        <f t="shared" si="55"/>
        <v>0</v>
      </c>
      <c r="I140" s="80">
        <v>262</v>
      </c>
      <c r="J140" s="82">
        <f t="shared" si="56"/>
        <v>0</v>
      </c>
      <c r="K140" s="83">
        <v>0.41</v>
      </c>
      <c r="L140" s="84">
        <f t="shared" si="57"/>
        <v>0</v>
      </c>
    </row>
    <row r="141" spans="1:12" s="85" customFormat="1" ht="12.75" customHeight="1" x14ac:dyDescent="0.2">
      <c r="A141" s="94"/>
      <c r="B141" s="101" t="s">
        <v>84</v>
      </c>
      <c r="C141" s="95" t="s">
        <v>253</v>
      </c>
      <c r="D141" s="78" t="s">
        <v>254</v>
      </c>
      <c r="E141" s="100"/>
      <c r="F141" s="78" t="s">
        <v>188</v>
      </c>
      <c r="G141" s="80">
        <f t="shared" si="54"/>
        <v>301</v>
      </c>
      <c r="H141" s="81">
        <f t="shared" si="55"/>
        <v>0</v>
      </c>
      <c r="I141" s="80">
        <v>301</v>
      </c>
      <c r="J141" s="82">
        <f t="shared" si="56"/>
        <v>0</v>
      </c>
      <c r="K141" s="83">
        <v>0.56999999999999995</v>
      </c>
      <c r="L141" s="84">
        <f t="shared" si="57"/>
        <v>0</v>
      </c>
    </row>
    <row r="142" spans="1:12" s="85" customFormat="1" ht="12.75" customHeight="1" x14ac:dyDescent="0.2">
      <c r="A142" s="94"/>
      <c r="B142" s="101" t="s">
        <v>84</v>
      </c>
      <c r="C142" s="95" t="s">
        <v>255</v>
      </c>
      <c r="D142" s="78" t="s">
        <v>256</v>
      </c>
      <c r="E142" s="100"/>
      <c r="F142" s="78" t="s">
        <v>188</v>
      </c>
      <c r="G142" s="80">
        <f t="shared" si="54"/>
        <v>391</v>
      </c>
      <c r="H142" s="81">
        <f t="shared" si="55"/>
        <v>0</v>
      </c>
      <c r="I142" s="80">
        <v>391</v>
      </c>
      <c r="J142" s="82">
        <f t="shared" si="56"/>
        <v>0</v>
      </c>
      <c r="K142" s="83">
        <v>0.97</v>
      </c>
      <c r="L142" s="84">
        <f t="shared" si="57"/>
        <v>0</v>
      </c>
    </row>
    <row r="143" spans="1:12" s="85" customFormat="1" ht="12.75" customHeight="1" x14ac:dyDescent="0.2">
      <c r="A143" s="94"/>
      <c r="B143" s="101" t="s">
        <v>84</v>
      </c>
      <c r="C143" s="95" t="s">
        <v>257</v>
      </c>
      <c r="D143" s="78" t="s">
        <v>258</v>
      </c>
      <c r="E143" s="100"/>
      <c r="F143" s="78" t="s">
        <v>188</v>
      </c>
      <c r="G143" s="80">
        <f t="shared" si="54"/>
        <v>513</v>
      </c>
      <c r="H143" s="81">
        <f t="shared" si="55"/>
        <v>0</v>
      </c>
      <c r="I143" s="80">
        <v>513</v>
      </c>
      <c r="J143" s="82">
        <f t="shared" si="56"/>
        <v>0</v>
      </c>
      <c r="K143" s="83">
        <v>1.46</v>
      </c>
      <c r="L143" s="84">
        <f t="shared" si="57"/>
        <v>0</v>
      </c>
    </row>
    <row r="144" spans="1:12" s="85" customFormat="1" ht="12.75" customHeight="1" x14ac:dyDescent="0.2">
      <c r="A144" s="94"/>
      <c r="B144" s="101" t="s">
        <v>84</v>
      </c>
      <c r="C144" s="95" t="s">
        <v>259</v>
      </c>
      <c r="D144" s="78" t="s">
        <v>260</v>
      </c>
      <c r="E144" s="100"/>
      <c r="F144" s="78" t="s">
        <v>188</v>
      </c>
      <c r="G144" s="80">
        <f t="shared" si="54"/>
        <v>723</v>
      </c>
      <c r="H144" s="81">
        <f t="shared" si="55"/>
        <v>0</v>
      </c>
      <c r="I144" s="80">
        <v>723</v>
      </c>
      <c r="J144" s="82">
        <f t="shared" si="56"/>
        <v>0</v>
      </c>
      <c r="K144" s="83">
        <v>2.04</v>
      </c>
      <c r="L144" s="84">
        <f t="shared" si="57"/>
        <v>0</v>
      </c>
    </row>
    <row r="145" spans="1:12" ht="12.75" customHeight="1" x14ac:dyDescent="0.25">
      <c r="D145" s="75"/>
      <c r="I145" s="111"/>
    </row>
    <row r="146" spans="1:12" ht="12.75" customHeight="1" x14ac:dyDescent="0.25">
      <c r="D146" s="19" t="s">
        <v>68</v>
      </c>
      <c r="I146" s="111"/>
    </row>
    <row r="147" spans="1:12" s="85" customFormat="1" ht="12.75" customHeight="1" x14ac:dyDescent="0.2">
      <c r="A147" s="94"/>
      <c r="B147" s="101" t="s">
        <v>84</v>
      </c>
      <c r="C147" s="95" t="s">
        <v>261</v>
      </c>
      <c r="D147" s="78" t="s">
        <v>262</v>
      </c>
      <c r="E147" s="100"/>
      <c r="F147" s="78" t="s">
        <v>188</v>
      </c>
      <c r="G147" s="80">
        <f>I147*(1-J147)</f>
        <v>327</v>
      </c>
      <c r="H147" s="81">
        <f>E147*G147</f>
        <v>0</v>
      </c>
      <c r="I147" s="80">
        <v>327</v>
      </c>
      <c r="J147" s="82">
        <f t="shared" ref="J147:J166" si="58">G$16/100</f>
        <v>0</v>
      </c>
      <c r="K147" s="83">
        <v>0.34</v>
      </c>
      <c r="L147" s="84">
        <f>E147*K147</f>
        <v>0</v>
      </c>
    </row>
    <row r="148" spans="1:12" s="85" customFormat="1" ht="12.75" customHeight="1" x14ac:dyDescent="0.2">
      <c r="A148" s="94"/>
      <c r="B148" s="101" t="s">
        <v>84</v>
      </c>
      <c r="C148" s="95" t="s">
        <v>263</v>
      </c>
      <c r="D148" s="78" t="s">
        <v>264</v>
      </c>
      <c r="E148" s="100"/>
      <c r="F148" s="78" t="s">
        <v>188</v>
      </c>
      <c r="G148" s="80">
        <f>I148*(1-J148)</f>
        <v>357</v>
      </c>
      <c r="H148" s="81">
        <f>E148*G148</f>
        <v>0</v>
      </c>
      <c r="I148" s="80">
        <v>357</v>
      </c>
      <c r="J148" s="82">
        <f t="shared" si="58"/>
        <v>0</v>
      </c>
      <c r="K148" s="83">
        <v>0.45</v>
      </c>
      <c r="L148" s="84">
        <f>E148*K148</f>
        <v>0</v>
      </c>
    </row>
    <row r="149" spans="1:12" s="85" customFormat="1" ht="12.75" customHeight="1" x14ac:dyDescent="0.2">
      <c r="A149" s="94"/>
      <c r="B149" s="101" t="s">
        <v>84</v>
      </c>
      <c r="C149" s="95" t="s">
        <v>265</v>
      </c>
      <c r="D149" s="78" t="s">
        <v>266</v>
      </c>
      <c r="E149" s="100"/>
      <c r="F149" s="78" t="s">
        <v>188</v>
      </c>
      <c r="G149" s="80">
        <f>I149*(1-J149)</f>
        <v>386</v>
      </c>
      <c r="H149" s="81">
        <f>E149*G149</f>
        <v>0</v>
      </c>
      <c r="I149" s="80">
        <v>386</v>
      </c>
      <c r="J149" s="82">
        <f t="shared" si="58"/>
        <v>0</v>
      </c>
      <c r="K149" s="83">
        <v>0.55000000000000004</v>
      </c>
      <c r="L149" s="84">
        <f>E149*K149</f>
        <v>0</v>
      </c>
    </row>
    <row r="150" spans="1:12" s="85" customFormat="1" ht="12.75" customHeight="1" x14ac:dyDescent="0.2">
      <c r="A150" s="94"/>
      <c r="B150" s="101" t="s">
        <v>84</v>
      </c>
      <c r="C150" s="95" t="s">
        <v>267</v>
      </c>
      <c r="D150" s="78" t="s">
        <v>268</v>
      </c>
      <c r="E150" s="100"/>
      <c r="F150" s="78" t="s">
        <v>188</v>
      </c>
      <c r="G150" s="80">
        <f>I150*(1-J150)</f>
        <v>439</v>
      </c>
      <c r="H150" s="81">
        <f>E150*G150</f>
        <v>0</v>
      </c>
      <c r="I150" s="80">
        <v>439</v>
      </c>
      <c r="J150" s="82">
        <f t="shared" si="58"/>
        <v>0</v>
      </c>
      <c r="K150" s="83">
        <v>0.76</v>
      </c>
      <c r="L150" s="84">
        <f>E150*K150</f>
        <v>0</v>
      </c>
    </row>
    <row r="151" spans="1:12" s="85" customFormat="1" ht="6.95" customHeight="1" x14ac:dyDescent="0.2">
      <c r="A151" s="94"/>
      <c r="B151" s="101"/>
      <c r="C151" s="102"/>
      <c r="D151" s="78"/>
      <c r="E151" s="103"/>
      <c r="F151" s="78"/>
      <c r="G151" s="80"/>
      <c r="H151" s="104"/>
      <c r="I151" s="80"/>
      <c r="J151" s="105"/>
      <c r="K151" s="83"/>
      <c r="L151" s="84"/>
    </row>
    <row r="152" spans="1:12" s="85" customFormat="1" ht="12.75" customHeight="1" x14ac:dyDescent="0.25">
      <c r="A152" s="88"/>
      <c r="B152" s="101" t="s">
        <v>84</v>
      </c>
      <c r="C152" s="95" t="s">
        <v>269</v>
      </c>
      <c r="D152" s="78" t="s">
        <v>270</v>
      </c>
      <c r="E152" s="100"/>
      <c r="F152" s="78" t="s">
        <v>188</v>
      </c>
      <c r="G152" s="80">
        <f>I152*(1-J152)</f>
        <v>253</v>
      </c>
      <c r="H152" s="81">
        <f>E152*G152</f>
        <v>0</v>
      </c>
      <c r="I152" s="80">
        <v>253</v>
      </c>
      <c r="J152" s="82">
        <f t="shared" si="58"/>
        <v>0</v>
      </c>
      <c r="K152" s="83">
        <v>0.27</v>
      </c>
      <c r="L152" s="84">
        <f>E152*K152</f>
        <v>0</v>
      </c>
    </row>
    <row r="153" spans="1:12" s="85" customFormat="1" ht="6.95" customHeight="1" x14ac:dyDescent="0.25">
      <c r="A153" s="88"/>
      <c r="B153" s="101"/>
      <c r="C153" s="102"/>
      <c r="D153" s="78"/>
      <c r="E153" s="103"/>
      <c r="F153" s="78"/>
      <c r="G153" s="80"/>
      <c r="H153" s="104"/>
      <c r="I153" s="80"/>
      <c r="J153" s="105"/>
      <c r="K153" s="83"/>
      <c r="L153" s="84"/>
    </row>
    <row r="154" spans="1:12" s="85" customFormat="1" ht="12.75" customHeight="1" x14ac:dyDescent="0.2">
      <c r="A154" s="94"/>
      <c r="B154" s="101" t="s">
        <v>84</v>
      </c>
      <c r="C154" s="95" t="s">
        <v>271</v>
      </c>
      <c r="D154" s="78" t="s">
        <v>272</v>
      </c>
      <c r="E154" s="100"/>
      <c r="F154" s="78" t="s">
        <v>188</v>
      </c>
      <c r="G154" s="80">
        <f t="shared" ref="G154:G166" si="59">I154*(1-J154)</f>
        <v>330</v>
      </c>
      <c r="H154" s="81">
        <f t="shared" ref="H154:H166" si="60">E154*G154</f>
        <v>0</v>
      </c>
      <c r="I154" s="80">
        <v>330</v>
      </c>
      <c r="J154" s="82">
        <f t="shared" si="58"/>
        <v>0</v>
      </c>
      <c r="K154" s="83">
        <v>0.5</v>
      </c>
      <c r="L154" s="84">
        <f t="shared" ref="L154:L166" si="61">E154*K154</f>
        <v>0</v>
      </c>
    </row>
    <row r="155" spans="1:12" s="85" customFormat="1" ht="12.75" customHeight="1" x14ac:dyDescent="0.2">
      <c r="A155" s="94"/>
      <c r="B155" s="101" t="s">
        <v>84</v>
      </c>
      <c r="C155" s="95" t="s">
        <v>273</v>
      </c>
      <c r="D155" s="78" t="s">
        <v>274</v>
      </c>
      <c r="E155" s="100"/>
      <c r="F155" s="78" t="s">
        <v>188</v>
      </c>
      <c r="G155" s="80">
        <f t="shared" si="59"/>
        <v>339</v>
      </c>
      <c r="H155" s="81">
        <f t="shared" si="60"/>
        <v>0</v>
      </c>
      <c r="I155" s="80">
        <v>339</v>
      </c>
      <c r="J155" s="82">
        <f t="shared" si="58"/>
        <v>0</v>
      </c>
      <c r="K155" s="83">
        <v>0.62</v>
      </c>
      <c r="L155" s="84">
        <f t="shared" si="61"/>
        <v>0</v>
      </c>
    </row>
    <row r="156" spans="1:12" s="85" customFormat="1" ht="12.75" customHeight="1" x14ac:dyDescent="0.2">
      <c r="A156" s="94"/>
      <c r="B156" s="101" t="s">
        <v>84</v>
      </c>
      <c r="C156" s="95" t="s">
        <v>275</v>
      </c>
      <c r="D156" s="78" t="s">
        <v>276</v>
      </c>
      <c r="E156" s="100"/>
      <c r="F156" s="78" t="s">
        <v>188</v>
      </c>
      <c r="G156" s="80">
        <f t="shared" si="59"/>
        <v>364</v>
      </c>
      <c r="H156" s="81">
        <f t="shared" si="60"/>
        <v>0</v>
      </c>
      <c r="I156" s="80">
        <v>364</v>
      </c>
      <c r="J156" s="82">
        <f t="shared" si="58"/>
        <v>0</v>
      </c>
      <c r="K156" s="83">
        <v>0.74</v>
      </c>
      <c r="L156" s="84">
        <f t="shared" si="61"/>
        <v>0</v>
      </c>
    </row>
    <row r="157" spans="1:12" s="85" customFormat="1" ht="12.75" customHeight="1" x14ac:dyDescent="0.2">
      <c r="A157" s="94"/>
      <c r="B157" s="101" t="s">
        <v>84</v>
      </c>
      <c r="C157" s="95" t="s">
        <v>277</v>
      </c>
      <c r="D157" s="78" t="s">
        <v>278</v>
      </c>
      <c r="E157" s="100"/>
      <c r="F157" s="78" t="s">
        <v>188</v>
      </c>
      <c r="G157" s="80">
        <f t="shared" si="59"/>
        <v>412</v>
      </c>
      <c r="H157" s="81">
        <f t="shared" si="60"/>
        <v>0</v>
      </c>
      <c r="I157" s="80">
        <v>412</v>
      </c>
      <c r="J157" s="82">
        <f t="shared" si="58"/>
        <v>0</v>
      </c>
      <c r="K157" s="83">
        <v>0.98</v>
      </c>
      <c r="L157" s="84">
        <f t="shared" si="61"/>
        <v>0</v>
      </c>
    </row>
    <row r="158" spans="1:12" s="85" customFormat="1" ht="12.75" customHeight="1" x14ac:dyDescent="0.2">
      <c r="A158" s="94"/>
      <c r="B158" s="101" t="s">
        <v>84</v>
      </c>
      <c r="C158" s="95" t="s">
        <v>279</v>
      </c>
      <c r="D158" s="78" t="s">
        <v>280</v>
      </c>
      <c r="E158" s="100"/>
      <c r="F158" s="78" t="s">
        <v>188</v>
      </c>
      <c r="G158" s="80">
        <f t="shared" si="59"/>
        <v>479</v>
      </c>
      <c r="H158" s="81">
        <f t="shared" si="60"/>
        <v>0</v>
      </c>
      <c r="I158" s="80">
        <v>479</v>
      </c>
      <c r="J158" s="82">
        <f t="shared" si="58"/>
        <v>0</v>
      </c>
      <c r="K158" s="83">
        <v>1.22</v>
      </c>
      <c r="L158" s="84">
        <f t="shared" si="61"/>
        <v>0</v>
      </c>
    </row>
    <row r="159" spans="1:12" s="85" customFormat="1" ht="12.75" customHeight="1" x14ac:dyDescent="0.2">
      <c r="A159" s="94"/>
      <c r="B159" s="101" t="s">
        <v>84</v>
      </c>
      <c r="C159" s="95" t="s">
        <v>281</v>
      </c>
      <c r="D159" s="78" t="s">
        <v>282</v>
      </c>
      <c r="E159" s="100"/>
      <c r="F159" s="78" t="s">
        <v>188</v>
      </c>
      <c r="G159" s="80">
        <f t="shared" si="59"/>
        <v>538</v>
      </c>
      <c r="H159" s="81">
        <f t="shared" si="60"/>
        <v>0</v>
      </c>
      <c r="I159" s="80">
        <v>538</v>
      </c>
      <c r="J159" s="82">
        <f t="shared" si="58"/>
        <v>0</v>
      </c>
      <c r="K159" s="83">
        <v>1.46</v>
      </c>
      <c r="L159" s="84">
        <f t="shared" si="61"/>
        <v>0</v>
      </c>
    </row>
    <row r="160" spans="1:12" s="85" customFormat="1" ht="6.95" customHeight="1" x14ac:dyDescent="0.2">
      <c r="A160" s="94"/>
      <c r="B160" s="101"/>
      <c r="C160" s="102"/>
      <c r="D160" s="78"/>
      <c r="E160" s="103"/>
      <c r="F160" s="78"/>
      <c r="G160" s="80"/>
      <c r="H160" s="104"/>
      <c r="I160" s="80"/>
      <c r="J160" s="105"/>
      <c r="K160" s="83"/>
      <c r="L160" s="84"/>
    </row>
    <row r="161" spans="1:12" s="85" customFormat="1" ht="12.75" customHeight="1" x14ac:dyDescent="0.2">
      <c r="A161" s="94"/>
      <c r="B161" s="101" t="s">
        <v>84</v>
      </c>
      <c r="C161" s="95" t="s">
        <v>283</v>
      </c>
      <c r="D161" s="78" t="s">
        <v>284</v>
      </c>
      <c r="E161" s="100"/>
      <c r="F161" s="78" t="s">
        <v>188</v>
      </c>
      <c r="G161" s="80">
        <f t="shared" si="59"/>
        <v>380</v>
      </c>
      <c r="H161" s="81">
        <f t="shared" si="60"/>
        <v>0</v>
      </c>
      <c r="I161" s="80">
        <v>380</v>
      </c>
      <c r="J161" s="82">
        <f t="shared" si="58"/>
        <v>0</v>
      </c>
      <c r="K161" s="83">
        <v>0.78</v>
      </c>
      <c r="L161" s="84">
        <f t="shared" si="61"/>
        <v>0</v>
      </c>
    </row>
    <row r="162" spans="1:12" s="85" customFormat="1" ht="12.75" customHeight="1" x14ac:dyDescent="0.2">
      <c r="A162" s="94"/>
      <c r="B162" s="101" t="s">
        <v>84</v>
      </c>
      <c r="C162" s="95" t="s">
        <v>285</v>
      </c>
      <c r="D162" s="78" t="s">
        <v>286</v>
      </c>
      <c r="E162" s="100"/>
      <c r="F162" s="78" t="s">
        <v>188</v>
      </c>
      <c r="G162" s="80">
        <f t="shared" si="59"/>
        <v>403</v>
      </c>
      <c r="H162" s="81">
        <f t="shared" si="60"/>
        <v>0</v>
      </c>
      <c r="I162" s="80">
        <v>403</v>
      </c>
      <c r="J162" s="82">
        <f t="shared" si="58"/>
        <v>0</v>
      </c>
      <c r="K162" s="83">
        <v>0.93</v>
      </c>
      <c r="L162" s="84">
        <f t="shared" si="61"/>
        <v>0</v>
      </c>
    </row>
    <row r="163" spans="1:12" s="85" customFormat="1" ht="12.75" customHeight="1" x14ac:dyDescent="0.2">
      <c r="A163" s="94"/>
      <c r="B163" s="101" t="s">
        <v>84</v>
      </c>
      <c r="C163" s="95" t="s">
        <v>287</v>
      </c>
      <c r="D163" s="78" t="s">
        <v>288</v>
      </c>
      <c r="E163" s="100"/>
      <c r="F163" s="78" t="s">
        <v>188</v>
      </c>
      <c r="G163" s="80">
        <f t="shared" si="59"/>
        <v>429</v>
      </c>
      <c r="H163" s="81">
        <f t="shared" si="60"/>
        <v>0</v>
      </c>
      <c r="I163" s="80">
        <v>429</v>
      </c>
      <c r="J163" s="82">
        <f t="shared" si="58"/>
        <v>0</v>
      </c>
      <c r="K163" s="83">
        <v>1.07</v>
      </c>
      <c r="L163" s="84">
        <f t="shared" si="61"/>
        <v>0</v>
      </c>
    </row>
    <row r="164" spans="1:12" s="85" customFormat="1" ht="12.75" customHeight="1" x14ac:dyDescent="0.2">
      <c r="A164" s="94"/>
      <c r="B164" s="101" t="s">
        <v>84</v>
      </c>
      <c r="C164" s="95" t="s">
        <v>289</v>
      </c>
      <c r="D164" s="78" t="s">
        <v>290</v>
      </c>
      <c r="E164" s="100"/>
      <c r="F164" s="78" t="s">
        <v>188</v>
      </c>
      <c r="G164" s="80">
        <f t="shared" si="59"/>
        <v>487</v>
      </c>
      <c r="H164" s="81">
        <f t="shared" si="60"/>
        <v>0</v>
      </c>
      <c r="I164" s="80">
        <v>487</v>
      </c>
      <c r="J164" s="82">
        <f t="shared" si="58"/>
        <v>0</v>
      </c>
      <c r="K164" s="83">
        <v>1.36</v>
      </c>
      <c r="L164" s="84">
        <f t="shared" si="61"/>
        <v>0</v>
      </c>
    </row>
    <row r="165" spans="1:12" s="85" customFormat="1" ht="12.75" customHeight="1" x14ac:dyDescent="0.2">
      <c r="A165" s="94"/>
      <c r="B165" s="101" t="s">
        <v>84</v>
      </c>
      <c r="C165" s="95" t="s">
        <v>291</v>
      </c>
      <c r="D165" s="78" t="s">
        <v>292</v>
      </c>
      <c r="E165" s="100"/>
      <c r="F165" s="78" t="s">
        <v>188</v>
      </c>
      <c r="G165" s="80">
        <f t="shared" si="59"/>
        <v>575</v>
      </c>
      <c r="H165" s="81">
        <f t="shared" si="60"/>
        <v>0</v>
      </c>
      <c r="I165" s="80">
        <v>575</v>
      </c>
      <c r="J165" s="82">
        <f t="shared" si="58"/>
        <v>0</v>
      </c>
      <c r="K165" s="83">
        <v>1.65</v>
      </c>
      <c r="L165" s="84">
        <f t="shared" si="61"/>
        <v>0</v>
      </c>
    </row>
    <row r="166" spans="1:12" s="85" customFormat="1" ht="12.75" customHeight="1" x14ac:dyDescent="0.2">
      <c r="A166" s="94"/>
      <c r="B166" s="101" t="s">
        <v>84</v>
      </c>
      <c r="C166" s="95" t="s">
        <v>293</v>
      </c>
      <c r="D166" s="78" t="s">
        <v>294</v>
      </c>
      <c r="E166" s="100"/>
      <c r="F166" s="78" t="s">
        <v>188</v>
      </c>
      <c r="G166" s="80">
        <f t="shared" si="59"/>
        <v>624</v>
      </c>
      <c r="H166" s="81">
        <f t="shared" si="60"/>
        <v>0</v>
      </c>
      <c r="I166" s="80">
        <v>624</v>
      </c>
      <c r="J166" s="82">
        <f t="shared" si="58"/>
        <v>0</v>
      </c>
      <c r="K166" s="83">
        <v>1.95</v>
      </c>
      <c r="L166" s="84">
        <f t="shared" si="61"/>
        <v>0</v>
      </c>
    </row>
    <row r="167" spans="1:12" ht="12.75" customHeight="1" x14ac:dyDescent="0.25">
      <c r="D167" s="75"/>
      <c r="I167" s="111"/>
    </row>
    <row r="168" spans="1:12" ht="12.75" customHeight="1" x14ac:dyDescent="0.25">
      <c r="D168" s="19" t="s">
        <v>69</v>
      </c>
      <c r="I168" s="111"/>
    </row>
    <row r="169" spans="1:12" s="85" customFormat="1" ht="12.75" customHeight="1" x14ac:dyDescent="0.2">
      <c r="A169" s="94"/>
      <c r="B169" s="101" t="s">
        <v>84</v>
      </c>
      <c r="C169" s="95" t="s">
        <v>295</v>
      </c>
      <c r="D169" s="78" t="s">
        <v>296</v>
      </c>
      <c r="E169" s="100"/>
      <c r="F169" s="78" t="s">
        <v>188</v>
      </c>
      <c r="G169" s="80">
        <f t="shared" ref="G169:G174" si="62">I169*(1-J169)</f>
        <v>200</v>
      </c>
      <c r="H169" s="81">
        <f t="shared" ref="H169:H174" si="63">E169*G169</f>
        <v>0</v>
      </c>
      <c r="I169" s="80">
        <v>200</v>
      </c>
      <c r="J169" s="82">
        <f t="shared" ref="J169:J174" si="64">G$16/100</f>
        <v>0</v>
      </c>
      <c r="K169" s="83">
        <v>0.23</v>
      </c>
      <c r="L169" s="84">
        <f t="shared" ref="L169:L174" si="65">E169*K169</f>
        <v>0</v>
      </c>
    </row>
    <row r="170" spans="1:12" s="85" customFormat="1" ht="12.75" customHeight="1" x14ac:dyDescent="0.2">
      <c r="A170" s="94"/>
      <c r="B170" s="101" t="s">
        <v>84</v>
      </c>
      <c r="C170" s="95" t="s">
        <v>297</v>
      </c>
      <c r="D170" s="78" t="s">
        <v>298</v>
      </c>
      <c r="E170" s="100"/>
      <c r="F170" s="78" t="s">
        <v>188</v>
      </c>
      <c r="G170" s="80">
        <f t="shared" si="62"/>
        <v>212</v>
      </c>
      <c r="H170" s="81">
        <f t="shared" si="63"/>
        <v>0</v>
      </c>
      <c r="I170" s="80">
        <v>212</v>
      </c>
      <c r="J170" s="82">
        <f t="shared" si="64"/>
        <v>0</v>
      </c>
      <c r="K170" s="83">
        <v>0.32</v>
      </c>
      <c r="L170" s="84">
        <f t="shared" si="65"/>
        <v>0</v>
      </c>
    </row>
    <row r="171" spans="1:12" s="85" customFormat="1" ht="12.75" customHeight="1" x14ac:dyDescent="0.2">
      <c r="A171" s="94"/>
      <c r="B171" s="101" t="s">
        <v>84</v>
      </c>
      <c r="C171" s="95" t="s">
        <v>299</v>
      </c>
      <c r="D171" s="78" t="s">
        <v>300</v>
      </c>
      <c r="E171" s="100"/>
      <c r="F171" s="78" t="s">
        <v>188</v>
      </c>
      <c r="G171" s="80">
        <f t="shared" si="62"/>
        <v>234</v>
      </c>
      <c r="H171" s="81">
        <f t="shared" si="63"/>
        <v>0</v>
      </c>
      <c r="I171" s="80">
        <v>234</v>
      </c>
      <c r="J171" s="82">
        <f t="shared" si="64"/>
        <v>0</v>
      </c>
      <c r="K171" s="83">
        <v>0.41</v>
      </c>
      <c r="L171" s="84">
        <f t="shared" si="65"/>
        <v>0</v>
      </c>
    </row>
    <row r="172" spans="1:12" s="85" customFormat="1" ht="12.75" customHeight="1" x14ac:dyDescent="0.2">
      <c r="A172" s="94"/>
      <c r="B172" s="101" t="s">
        <v>84</v>
      </c>
      <c r="C172" s="95" t="s">
        <v>301</v>
      </c>
      <c r="D172" s="78" t="s">
        <v>302</v>
      </c>
      <c r="E172" s="100"/>
      <c r="F172" s="78" t="s">
        <v>188</v>
      </c>
      <c r="G172" s="80">
        <f t="shared" si="62"/>
        <v>259</v>
      </c>
      <c r="H172" s="81">
        <f t="shared" si="63"/>
        <v>0</v>
      </c>
      <c r="I172" s="80">
        <v>259</v>
      </c>
      <c r="J172" s="82">
        <f t="shared" si="64"/>
        <v>0</v>
      </c>
      <c r="K172" s="83">
        <v>0.57999999999999996</v>
      </c>
      <c r="L172" s="84">
        <f t="shared" si="65"/>
        <v>0</v>
      </c>
    </row>
    <row r="173" spans="1:12" s="85" customFormat="1" ht="12.75" customHeight="1" x14ac:dyDescent="0.2">
      <c r="A173" s="94"/>
      <c r="B173" s="101" t="s">
        <v>84</v>
      </c>
      <c r="C173" s="95" t="s">
        <v>303</v>
      </c>
      <c r="D173" s="78" t="s">
        <v>304</v>
      </c>
      <c r="E173" s="100"/>
      <c r="F173" s="78" t="s">
        <v>188</v>
      </c>
      <c r="G173" s="80">
        <f t="shared" si="62"/>
        <v>285</v>
      </c>
      <c r="H173" s="81">
        <f t="shared" si="63"/>
        <v>0</v>
      </c>
      <c r="I173" s="80">
        <v>285</v>
      </c>
      <c r="J173" s="82">
        <f t="shared" si="64"/>
        <v>0</v>
      </c>
      <c r="K173" s="83">
        <v>0.75</v>
      </c>
      <c r="L173" s="84">
        <f t="shared" si="65"/>
        <v>0</v>
      </c>
    </row>
    <row r="174" spans="1:12" s="85" customFormat="1" ht="12.75" customHeight="1" x14ac:dyDescent="0.2">
      <c r="A174" s="94"/>
      <c r="B174" s="101" t="s">
        <v>84</v>
      </c>
      <c r="C174" s="95" t="s">
        <v>305</v>
      </c>
      <c r="D174" s="78" t="s">
        <v>306</v>
      </c>
      <c r="E174" s="100"/>
      <c r="F174" s="78" t="s">
        <v>188</v>
      </c>
      <c r="G174" s="80">
        <f t="shared" si="62"/>
        <v>328</v>
      </c>
      <c r="H174" s="81">
        <f t="shared" si="63"/>
        <v>0</v>
      </c>
      <c r="I174" s="80">
        <v>328</v>
      </c>
      <c r="J174" s="82">
        <f t="shared" si="64"/>
        <v>0</v>
      </c>
      <c r="K174" s="83">
        <v>0.93</v>
      </c>
      <c r="L174" s="84">
        <f t="shared" si="65"/>
        <v>0</v>
      </c>
    </row>
    <row r="175" spans="1:12" ht="12.75" customHeight="1" x14ac:dyDescent="0.25">
      <c r="D175" s="75"/>
      <c r="I175" s="111"/>
    </row>
    <row r="176" spans="1:12" ht="12.75" customHeight="1" x14ac:dyDescent="0.25">
      <c r="D176" s="19" t="s">
        <v>70</v>
      </c>
      <c r="I176" s="111"/>
    </row>
    <row r="177" spans="1:12" s="85" customFormat="1" ht="12.75" customHeight="1" x14ac:dyDescent="0.25">
      <c r="A177" s="88"/>
      <c r="B177" s="101" t="s">
        <v>84</v>
      </c>
      <c r="C177" s="95" t="s">
        <v>361</v>
      </c>
      <c r="D177" s="78" t="s">
        <v>362</v>
      </c>
      <c r="E177" s="100"/>
      <c r="F177" s="78" t="s">
        <v>188</v>
      </c>
      <c r="G177" s="80">
        <f>I177*(1-J177)</f>
        <v>326</v>
      </c>
      <c r="H177" s="81">
        <f>E177*G177</f>
        <v>0</v>
      </c>
      <c r="I177" s="80">
        <v>326</v>
      </c>
      <c r="J177" s="82">
        <f t="shared" ref="J177:J196" si="66">G$16/100</f>
        <v>0</v>
      </c>
      <c r="K177" s="83">
        <v>0.32</v>
      </c>
      <c r="L177" s="84">
        <f>E177*K177</f>
        <v>0</v>
      </c>
    </row>
    <row r="178" spans="1:12" s="85" customFormat="1" ht="12.75" customHeight="1" x14ac:dyDescent="0.25">
      <c r="A178" s="88"/>
      <c r="B178" s="101" t="s">
        <v>84</v>
      </c>
      <c r="C178" s="95" t="s">
        <v>363</v>
      </c>
      <c r="D178" s="78" t="s">
        <v>364</v>
      </c>
      <c r="E178" s="100"/>
      <c r="F178" s="78" t="s">
        <v>188</v>
      </c>
      <c r="G178" s="80">
        <f>I178*(1-J178)</f>
        <v>354</v>
      </c>
      <c r="H178" s="81">
        <f>E178*G178</f>
        <v>0</v>
      </c>
      <c r="I178" s="80">
        <v>354</v>
      </c>
      <c r="J178" s="82">
        <f t="shared" si="66"/>
        <v>0</v>
      </c>
      <c r="K178" s="83">
        <v>0.42</v>
      </c>
      <c r="L178" s="84">
        <f>E178*K178</f>
        <v>0</v>
      </c>
    </row>
    <row r="179" spans="1:12" s="85" customFormat="1" ht="12.75" customHeight="1" x14ac:dyDescent="0.25">
      <c r="A179" s="88"/>
      <c r="B179" s="101" t="s">
        <v>84</v>
      </c>
      <c r="C179" s="95" t="s">
        <v>365</v>
      </c>
      <c r="D179" s="78" t="s">
        <v>366</v>
      </c>
      <c r="E179" s="100"/>
      <c r="F179" s="78" t="s">
        <v>188</v>
      </c>
      <c r="G179" s="80">
        <f>I179*(1-J179)</f>
        <v>382</v>
      </c>
      <c r="H179" s="81">
        <f>E179*G179</f>
        <v>0</v>
      </c>
      <c r="I179" s="80">
        <v>382</v>
      </c>
      <c r="J179" s="82">
        <f t="shared" si="66"/>
        <v>0</v>
      </c>
      <c r="K179" s="83">
        <v>0.51</v>
      </c>
      <c r="L179" s="84">
        <f>E179*K179</f>
        <v>0</v>
      </c>
    </row>
    <row r="180" spans="1:12" s="85" customFormat="1" ht="12.75" customHeight="1" x14ac:dyDescent="0.25">
      <c r="A180" s="88"/>
      <c r="B180" s="101" t="s">
        <v>84</v>
      </c>
      <c r="C180" s="95" t="s">
        <v>367</v>
      </c>
      <c r="D180" s="78" t="s">
        <v>368</v>
      </c>
      <c r="E180" s="100"/>
      <c r="F180" s="78" t="s">
        <v>188</v>
      </c>
      <c r="G180" s="80">
        <f>I180*(1-J180)</f>
        <v>432</v>
      </c>
      <c r="H180" s="81">
        <f>E180*G180</f>
        <v>0</v>
      </c>
      <c r="I180" s="80">
        <v>432</v>
      </c>
      <c r="J180" s="82">
        <f t="shared" si="66"/>
        <v>0</v>
      </c>
      <c r="K180" s="83">
        <v>0.7</v>
      </c>
      <c r="L180" s="84">
        <f>E180*K180</f>
        <v>0</v>
      </c>
    </row>
    <row r="181" spans="1:12" s="85" customFormat="1" ht="6.95" customHeight="1" x14ac:dyDescent="0.25">
      <c r="A181" s="88"/>
      <c r="B181" s="101"/>
      <c r="C181" s="102"/>
      <c r="D181" s="78"/>
      <c r="E181" s="103"/>
      <c r="F181" s="78"/>
      <c r="G181" s="80"/>
      <c r="H181" s="104"/>
      <c r="I181" s="80"/>
      <c r="J181" s="105"/>
      <c r="K181" s="83"/>
      <c r="L181" s="84"/>
    </row>
    <row r="182" spans="1:12" s="85" customFormat="1" ht="12.75" customHeight="1" x14ac:dyDescent="0.25">
      <c r="A182" s="88"/>
      <c r="B182" s="101" t="s">
        <v>84</v>
      </c>
      <c r="C182" s="95" t="s">
        <v>369</v>
      </c>
      <c r="D182" s="78" t="s">
        <v>370</v>
      </c>
      <c r="E182" s="100"/>
      <c r="F182" s="78" t="s">
        <v>188</v>
      </c>
      <c r="G182" s="80">
        <f t="shared" ref="G182:G196" si="67">I182*(1-J182)</f>
        <v>346</v>
      </c>
      <c r="H182" s="81">
        <f t="shared" ref="H182:H196" si="68">E182*G182</f>
        <v>0</v>
      </c>
      <c r="I182" s="80">
        <v>346</v>
      </c>
      <c r="J182" s="82">
        <f t="shared" si="66"/>
        <v>0</v>
      </c>
      <c r="K182" s="83">
        <v>0.24</v>
      </c>
      <c r="L182" s="84">
        <f t="shared" ref="L182:L196" si="69">E182*K182</f>
        <v>0</v>
      </c>
    </row>
    <row r="183" spans="1:12" s="85" customFormat="1" ht="6.95" customHeight="1" x14ac:dyDescent="0.25">
      <c r="A183" s="88"/>
      <c r="B183" s="101"/>
      <c r="C183" s="102"/>
      <c r="D183" s="78"/>
      <c r="E183" s="103"/>
      <c r="F183" s="78"/>
      <c r="G183" s="80"/>
      <c r="H183" s="104"/>
      <c r="I183" s="80"/>
      <c r="J183" s="105"/>
      <c r="K183" s="83"/>
      <c r="L183" s="84"/>
    </row>
    <row r="184" spans="1:12" s="85" customFormat="1" ht="12.75" customHeight="1" x14ac:dyDescent="0.25">
      <c r="A184" s="88"/>
      <c r="B184" s="101" t="s">
        <v>84</v>
      </c>
      <c r="C184" s="95" t="s">
        <v>371</v>
      </c>
      <c r="D184" s="78" t="s">
        <v>372</v>
      </c>
      <c r="E184" s="100"/>
      <c r="F184" s="78" t="s">
        <v>188</v>
      </c>
      <c r="G184" s="80">
        <f t="shared" si="67"/>
        <v>303</v>
      </c>
      <c r="H184" s="81">
        <f t="shared" si="68"/>
        <v>0</v>
      </c>
      <c r="I184" s="80">
        <v>303</v>
      </c>
      <c r="J184" s="82">
        <f t="shared" si="66"/>
        <v>0</v>
      </c>
      <c r="K184" s="83">
        <v>0.45</v>
      </c>
      <c r="L184" s="84">
        <f t="shared" si="69"/>
        <v>0</v>
      </c>
    </row>
    <row r="185" spans="1:12" s="85" customFormat="1" ht="12.75" customHeight="1" x14ac:dyDescent="0.25">
      <c r="A185" s="88"/>
      <c r="B185" s="101" t="s">
        <v>84</v>
      </c>
      <c r="C185" s="95" t="s">
        <v>373</v>
      </c>
      <c r="D185" s="78" t="s">
        <v>374</v>
      </c>
      <c r="E185" s="100"/>
      <c r="F185" s="78" t="s">
        <v>188</v>
      </c>
      <c r="G185" s="80">
        <f t="shared" si="67"/>
        <v>330</v>
      </c>
      <c r="H185" s="81">
        <f t="shared" si="68"/>
        <v>0</v>
      </c>
      <c r="I185" s="80">
        <v>330</v>
      </c>
      <c r="J185" s="82">
        <f t="shared" si="66"/>
        <v>0</v>
      </c>
      <c r="K185" s="83">
        <v>0.54</v>
      </c>
      <c r="L185" s="84">
        <f t="shared" si="69"/>
        <v>0</v>
      </c>
    </row>
    <row r="186" spans="1:12" s="85" customFormat="1" ht="12.75" customHeight="1" x14ac:dyDescent="0.25">
      <c r="A186" s="88"/>
      <c r="B186" s="101" t="s">
        <v>84</v>
      </c>
      <c r="C186" s="95" t="s">
        <v>375</v>
      </c>
      <c r="D186" s="78" t="s">
        <v>376</v>
      </c>
      <c r="E186" s="100"/>
      <c r="F186" s="78" t="s">
        <v>188</v>
      </c>
      <c r="G186" s="80">
        <f t="shared" si="67"/>
        <v>352</v>
      </c>
      <c r="H186" s="81">
        <f t="shared" si="68"/>
        <v>0</v>
      </c>
      <c r="I186" s="80">
        <v>352</v>
      </c>
      <c r="J186" s="82">
        <f t="shared" si="66"/>
        <v>0</v>
      </c>
      <c r="K186" s="83">
        <v>0.64</v>
      </c>
      <c r="L186" s="84">
        <f t="shared" si="69"/>
        <v>0</v>
      </c>
    </row>
    <row r="187" spans="1:12" s="85" customFormat="1" ht="12.75" customHeight="1" x14ac:dyDescent="0.25">
      <c r="A187" s="88"/>
      <c r="B187" s="101" t="s">
        <v>84</v>
      </c>
      <c r="C187" s="95" t="s">
        <v>377</v>
      </c>
      <c r="D187" s="78" t="s">
        <v>378</v>
      </c>
      <c r="E187" s="100"/>
      <c r="F187" s="78" t="s">
        <v>188</v>
      </c>
      <c r="G187" s="80">
        <f t="shared" si="67"/>
        <v>395</v>
      </c>
      <c r="H187" s="81">
        <f t="shared" si="68"/>
        <v>0</v>
      </c>
      <c r="I187" s="80">
        <v>395</v>
      </c>
      <c r="J187" s="82">
        <f t="shared" si="66"/>
        <v>0</v>
      </c>
      <c r="K187" s="83">
        <v>0.82</v>
      </c>
      <c r="L187" s="84">
        <f t="shared" si="69"/>
        <v>0</v>
      </c>
    </row>
    <row r="188" spans="1:12" s="85" customFormat="1" ht="12.75" customHeight="1" x14ac:dyDescent="0.25">
      <c r="A188" s="88"/>
      <c r="B188" s="101" t="s">
        <v>84</v>
      </c>
      <c r="C188" s="95" t="s">
        <v>379</v>
      </c>
      <c r="D188" s="78" t="s">
        <v>380</v>
      </c>
      <c r="E188" s="100"/>
      <c r="F188" s="78" t="s">
        <v>188</v>
      </c>
      <c r="G188" s="80">
        <f t="shared" si="67"/>
        <v>465</v>
      </c>
      <c r="H188" s="81">
        <f t="shared" si="68"/>
        <v>0</v>
      </c>
      <c r="I188" s="80">
        <v>465</v>
      </c>
      <c r="J188" s="82">
        <f t="shared" si="66"/>
        <v>0</v>
      </c>
      <c r="K188" s="83">
        <v>1.01</v>
      </c>
      <c r="L188" s="84">
        <f t="shared" si="69"/>
        <v>0</v>
      </c>
    </row>
    <row r="189" spans="1:12" s="85" customFormat="1" ht="12.75" customHeight="1" x14ac:dyDescent="0.25">
      <c r="A189" s="88"/>
      <c r="B189" s="101" t="s">
        <v>84</v>
      </c>
      <c r="C189" s="95" t="s">
        <v>381</v>
      </c>
      <c r="D189" s="78" t="s">
        <v>382</v>
      </c>
      <c r="E189" s="100"/>
      <c r="F189" s="78" t="s">
        <v>188</v>
      </c>
      <c r="G189" s="80">
        <f t="shared" si="67"/>
        <v>523</v>
      </c>
      <c r="H189" s="81">
        <f t="shared" si="68"/>
        <v>0</v>
      </c>
      <c r="I189" s="80">
        <v>523</v>
      </c>
      <c r="J189" s="82">
        <f t="shared" si="66"/>
        <v>0</v>
      </c>
      <c r="K189" s="83">
        <v>1.2</v>
      </c>
      <c r="L189" s="84">
        <f t="shared" si="69"/>
        <v>0</v>
      </c>
    </row>
    <row r="190" spans="1:12" s="85" customFormat="1" ht="6.95" customHeight="1" x14ac:dyDescent="0.25">
      <c r="A190" s="88"/>
      <c r="B190" s="101"/>
      <c r="C190" s="102"/>
      <c r="D190" s="78"/>
      <c r="E190" s="103"/>
      <c r="F190" s="78"/>
      <c r="G190" s="80"/>
      <c r="H190" s="104"/>
      <c r="I190" s="80"/>
      <c r="J190" s="105"/>
      <c r="K190" s="83"/>
      <c r="L190" s="84"/>
    </row>
    <row r="191" spans="1:12" s="85" customFormat="1" ht="12.75" customHeight="1" x14ac:dyDescent="0.25">
      <c r="A191" s="88"/>
      <c r="B191" s="101" t="s">
        <v>84</v>
      </c>
      <c r="C191" s="95" t="s">
        <v>383</v>
      </c>
      <c r="D191" s="78" t="s">
        <v>384</v>
      </c>
      <c r="E191" s="100"/>
      <c r="F191" s="78" t="s">
        <v>188</v>
      </c>
      <c r="G191" s="80">
        <f t="shared" si="67"/>
        <v>354</v>
      </c>
      <c r="H191" s="81">
        <f t="shared" si="68"/>
        <v>0</v>
      </c>
      <c r="I191" s="80">
        <v>354</v>
      </c>
      <c r="J191" s="82">
        <f t="shared" si="66"/>
        <v>0</v>
      </c>
      <c r="K191" s="83">
        <v>0.67</v>
      </c>
      <c r="L191" s="84">
        <f t="shared" si="69"/>
        <v>0</v>
      </c>
    </row>
    <row r="192" spans="1:12" s="85" customFormat="1" ht="12.75" customHeight="1" x14ac:dyDescent="0.25">
      <c r="A192" s="88"/>
      <c r="B192" s="101" t="s">
        <v>84</v>
      </c>
      <c r="C192" s="95" t="s">
        <v>385</v>
      </c>
      <c r="D192" s="78" t="s">
        <v>386</v>
      </c>
      <c r="E192" s="100"/>
      <c r="F192" s="78" t="s">
        <v>188</v>
      </c>
      <c r="G192" s="80">
        <f t="shared" si="67"/>
        <v>380</v>
      </c>
      <c r="H192" s="81">
        <f t="shared" si="68"/>
        <v>0</v>
      </c>
      <c r="I192" s="80">
        <v>380</v>
      </c>
      <c r="J192" s="82">
        <f t="shared" si="66"/>
        <v>0</v>
      </c>
      <c r="K192" s="83">
        <v>0.77</v>
      </c>
      <c r="L192" s="84">
        <f t="shared" si="69"/>
        <v>0</v>
      </c>
    </row>
    <row r="193" spans="1:12" s="85" customFormat="1" ht="12.75" customHeight="1" x14ac:dyDescent="0.25">
      <c r="A193" s="88"/>
      <c r="B193" s="101" t="s">
        <v>84</v>
      </c>
      <c r="C193" s="95" t="s">
        <v>387</v>
      </c>
      <c r="D193" s="78" t="s">
        <v>388</v>
      </c>
      <c r="E193" s="100"/>
      <c r="F193" s="78" t="s">
        <v>188</v>
      </c>
      <c r="G193" s="80">
        <f t="shared" si="67"/>
        <v>402</v>
      </c>
      <c r="H193" s="81">
        <f t="shared" si="68"/>
        <v>0</v>
      </c>
      <c r="I193" s="80">
        <v>402</v>
      </c>
      <c r="J193" s="82">
        <f t="shared" si="66"/>
        <v>0</v>
      </c>
      <c r="K193" s="83">
        <v>0.86</v>
      </c>
      <c r="L193" s="84">
        <f t="shared" si="69"/>
        <v>0</v>
      </c>
    </row>
    <row r="194" spans="1:12" s="85" customFormat="1" ht="12.75" customHeight="1" x14ac:dyDescent="0.25">
      <c r="A194" s="88"/>
      <c r="B194" s="101" t="s">
        <v>84</v>
      </c>
      <c r="C194" s="95" t="s">
        <v>389</v>
      </c>
      <c r="D194" s="78" t="s">
        <v>390</v>
      </c>
      <c r="E194" s="100"/>
      <c r="F194" s="78" t="s">
        <v>188</v>
      </c>
      <c r="G194" s="80">
        <f t="shared" si="67"/>
        <v>444</v>
      </c>
      <c r="H194" s="81">
        <f t="shared" si="68"/>
        <v>0</v>
      </c>
      <c r="I194" s="80">
        <v>444</v>
      </c>
      <c r="J194" s="82">
        <f t="shared" si="66"/>
        <v>0</v>
      </c>
      <c r="K194" s="83">
        <v>1.05</v>
      </c>
      <c r="L194" s="84">
        <f t="shared" si="69"/>
        <v>0</v>
      </c>
    </row>
    <row r="195" spans="1:12" s="85" customFormat="1" ht="12.75" customHeight="1" x14ac:dyDescent="0.25">
      <c r="A195" s="88"/>
      <c r="B195" s="101" t="s">
        <v>84</v>
      </c>
      <c r="C195" s="95" t="s">
        <v>391</v>
      </c>
      <c r="D195" s="78" t="s">
        <v>392</v>
      </c>
      <c r="E195" s="100"/>
      <c r="F195" s="78" t="s">
        <v>188</v>
      </c>
      <c r="G195" s="80">
        <f t="shared" si="67"/>
        <v>514</v>
      </c>
      <c r="H195" s="81">
        <f t="shared" si="68"/>
        <v>0</v>
      </c>
      <c r="I195" s="80">
        <v>514</v>
      </c>
      <c r="J195" s="82">
        <f t="shared" si="66"/>
        <v>0</v>
      </c>
      <c r="K195" s="83">
        <v>1.24</v>
      </c>
      <c r="L195" s="84">
        <f t="shared" si="69"/>
        <v>0</v>
      </c>
    </row>
    <row r="196" spans="1:12" s="85" customFormat="1" ht="12.75" customHeight="1" x14ac:dyDescent="0.25">
      <c r="A196" s="88"/>
      <c r="B196" s="101" t="s">
        <v>84</v>
      </c>
      <c r="C196" s="95" t="s">
        <v>393</v>
      </c>
      <c r="D196" s="78" t="s">
        <v>394</v>
      </c>
      <c r="E196" s="100"/>
      <c r="F196" s="78" t="s">
        <v>188</v>
      </c>
      <c r="G196" s="80">
        <f t="shared" si="67"/>
        <v>572</v>
      </c>
      <c r="H196" s="81">
        <f t="shared" si="68"/>
        <v>0</v>
      </c>
      <c r="I196" s="80">
        <v>572</v>
      </c>
      <c r="J196" s="82">
        <f t="shared" si="66"/>
        <v>0</v>
      </c>
      <c r="K196" s="83">
        <v>1.43</v>
      </c>
      <c r="L196" s="84">
        <f t="shared" si="69"/>
        <v>0</v>
      </c>
    </row>
    <row r="197" spans="1:12" ht="12.75" customHeight="1" x14ac:dyDescent="0.25">
      <c r="D197" s="75"/>
      <c r="I197" s="111"/>
    </row>
    <row r="198" spans="1:12" ht="12.75" customHeight="1" x14ac:dyDescent="0.25">
      <c r="D198" s="19" t="s">
        <v>71</v>
      </c>
      <c r="I198" s="111"/>
    </row>
    <row r="199" spans="1:12" s="85" customFormat="1" ht="12.75" customHeight="1" x14ac:dyDescent="0.25">
      <c r="A199" s="88"/>
      <c r="B199" s="101" t="s">
        <v>84</v>
      </c>
      <c r="C199" s="95" t="s">
        <v>307</v>
      </c>
      <c r="D199" s="78" t="s">
        <v>308</v>
      </c>
      <c r="E199" s="100"/>
      <c r="F199" s="78" t="s">
        <v>188</v>
      </c>
      <c r="G199" s="80">
        <f t="shared" ref="G199:G204" si="70">I199*(1-J199)</f>
        <v>250</v>
      </c>
      <c r="H199" s="81">
        <f t="shared" ref="H199:H204" si="71">E199*G199</f>
        <v>0</v>
      </c>
      <c r="I199" s="80">
        <v>250</v>
      </c>
      <c r="J199" s="82">
        <f t="shared" ref="J199:J204" si="72">G$16/100</f>
        <v>0</v>
      </c>
      <c r="K199" s="83">
        <v>0.4</v>
      </c>
      <c r="L199" s="84">
        <f t="shared" ref="L199:L204" si="73">E199*K199</f>
        <v>0</v>
      </c>
    </row>
    <row r="200" spans="1:12" s="85" customFormat="1" ht="12.75" customHeight="1" x14ac:dyDescent="0.25">
      <c r="A200" s="88"/>
      <c r="B200" s="101" t="s">
        <v>84</v>
      </c>
      <c r="C200" s="95" t="s">
        <v>309</v>
      </c>
      <c r="D200" s="78" t="s">
        <v>310</v>
      </c>
      <c r="E200" s="100"/>
      <c r="F200" s="78" t="s">
        <v>188</v>
      </c>
      <c r="G200" s="80">
        <f t="shared" si="70"/>
        <v>274</v>
      </c>
      <c r="H200" s="81">
        <f t="shared" si="71"/>
        <v>0</v>
      </c>
      <c r="I200" s="80">
        <v>274</v>
      </c>
      <c r="J200" s="82">
        <f t="shared" si="72"/>
        <v>0</v>
      </c>
      <c r="K200" s="83">
        <v>0.55000000000000004</v>
      </c>
      <c r="L200" s="84">
        <f t="shared" si="73"/>
        <v>0</v>
      </c>
    </row>
    <row r="201" spans="1:12" s="85" customFormat="1" ht="12.75" customHeight="1" x14ac:dyDescent="0.25">
      <c r="A201" s="88"/>
      <c r="B201" s="101" t="s">
        <v>84</v>
      </c>
      <c r="C201" s="95" t="s">
        <v>311</v>
      </c>
      <c r="D201" s="78" t="s">
        <v>312</v>
      </c>
      <c r="E201" s="100"/>
      <c r="F201" s="78" t="s">
        <v>188</v>
      </c>
      <c r="G201" s="80">
        <f t="shared" si="70"/>
        <v>302</v>
      </c>
      <c r="H201" s="81">
        <f t="shared" si="71"/>
        <v>0</v>
      </c>
      <c r="I201" s="80">
        <v>302</v>
      </c>
      <c r="J201" s="82">
        <f t="shared" si="72"/>
        <v>0</v>
      </c>
      <c r="K201" s="83">
        <v>0.71</v>
      </c>
      <c r="L201" s="84">
        <f t="shared" si="73"/>
        <v>0</v>
      </c>
    </row>
    <row r="202" spans="1:12" s="85" customFormat="1" ht="12.75" customHeight="1" x14ac:dyDescent="0.25">
      <c r="A202" s="88"/>
      <c r="B202" s="101" t="s">
        <v>84</v>
      </c>
      <c r="C202" s="95" t="s">
        <v>313</v>
      </c>
      <c r="D202" s="78" t="s">
        <v>314</v>
      </c>
      <c r="E202" s="100"/>
      <c r="F202" s="78" t="s">
        <v>188</v>
      </c>
      <c r="G202" s="80">
        <f t="shared" si="70"/>
        <v>354</v>
      </c>
      <c r="H202" s="81">
        <f t="shared" si="71"/>
        <v>0</v>
      </c>
      <c r="I202" s="80">
        <v>354</v>
      </c>
      <c r="J202" s="82">
        <f t="shared" si="72"/>
        <v>0</v>
      </c>
      <c r="K202" s="83">
        <v>1.01</v>
      </c>
      <c r="L202" s="84">
        <f t="shared" si="73"/>
        <v>0</v>
      </c>
    </row>
    <row r="203" spans="1:12" s="85" customFormat="1" ht="12.75" customHeight="1" x14ac:dyDescent="0.25">
      <c r="A203" s="88"/>
      <c r="B203" s="101" t="s">
        <v>84</v>
      </c>
      <c r="C203" s="95" t="s">
        <v>315</v>
      </c>
      <c r="D203" s="78" t="s">
        <v>316</v>
      </c>
      <c r="E203" s="100"/>
      <c r="F203" s="78" t="s">
        <v>188</v>
      </c>
      <c r="G203" s="80">
        <f t="shared" si="70"/>
        <v>415</v>
      </c>
      <c r="H203" s="81">
        <f t="shared" si="71"/>
        <v>0</v>
      </c>
      <c r="I203" s="80">
        <v>415</v>
      </c>
      <c r="J203" s="82">
        <f t="shared" si="72"/>
        <v>0</v>
      </c>
      <c r="K203" s="83">
        <v>1.32</v>
      </c>
      <c r="L203" s="84">
        <f t="shared" si="73"/>
        <v>0</v>
      </c>
    </row>
    <row r="204" spans="1:12" s="85" customFormat="1" ht="12.75" customHeight="1" x14ac:dyDescent="0.25">
      <c r="A204" s="88"/>
      <c r="B204" s="101" t="s">
        <v>84</v>
      </c>
      <c r="C204" s="95" t="s">
        <v>317</v>
      </c>
      <c r="D204" s="78" t="s">
        <v>318</v>
      </c>
      <c r="E204" s="100"/>
      <c r="F204" s="78" t="s">
        <v>188</v>
      </c>
      <c r="G204" s="80">
        <f t="shared" si="70"/>
        <v>466</v>
      </c>
      <c r="H204" s="81">
        <f t="shared" si="71"/>
        <v>0</v>
      </c>
      <c r="I204" s="80">
        <v>466</v>
      </c>
      <c r="J204" s="82">
        <f t="shared" si="72"/>
        <v>0</v>
      </c>
      <c r="K204" s="83">
        <v>1.62</v>
      </c>
      <c r="L204" s="84">
        <f t="shared" si="73"/>
        <v>0</v>
      </c>
    </row>
    <row r="205" spans="1:12" ht="12.75" customHeight="1" x14ac:dyDescent="0.25">
      <c r="I205" s="111"/>
    </row>
    <row r="206" spans="1:12" ht="12.75" customHeight="1" x14ac:dyDescent="0.25">
      <c r="D206" s="19" t="s">
        <v>72</v>
      </c>
      <c r="I206" s="111"/>
    </row>
    <row r="207" spans="1:12" s="85" customFormat="1" ht="12.75" customHeight="1" x14ac:dyDescent="0.25">
      <c r="A207" s="88"/>
      <c r="B207" s="101" t="s">
        <v>84</v>
      </c>
      <c r="C207" s="95" t="s">
        <v>395</v>
      </c>
      <c r="D207" s="78" t="s">
        <v>396</v>
      </c>
      <c r="E207" s="100"/>
      <c r="F207" s="78" t="s">
        <v>188</v>
      </c>
      <c r="G207" s="80">
        <f>I207*(1-J207)</f>
        <v>441</v>
      </c>
      <c r="H207" s="81">
        <f>E207*G207</f>
        <v>0</v>
      </c>
      <c r="I207" s="80">
        <v>441</v>
      </c>
      <c r="J207" s="82">
        <f t="shared" ref="J207:J224" si="74">G$16/100</f>
        <v>0</v>
      </c>
      <c r="K207" s="83">
        <v>0.81</v>
      </c>
      <c r="L207" s="84">
        <f>E207*K207</f>
        <v>0</v>
      </c>
    </row>
    <row r="208" spans="1:12" s="85" customFormat="1" ht="12.75" customHeight="1" x14ac:dyDescent="0.25">
      <c r="A208" s="88"/>
      <c r="B208" s="101" t="s">
        <v>84</v>
      </c>
      <c r="C208" s="95" t="s">
        <v>397</v>
      </c>
      <c r="D208" s="78" t="s">
        <v>398</v>
      </c>
      <c r="E208" s="100"/>
      <c r="F208" s="78" t="s">
        <v>188</v>
      </c>
      <c r="G208" s="80">
        <f>I208*(1-J208)</f>
        <v>512</v>
      </c>
      <c r="H208" s="81">
        <f>E208*G208</f>
        <v>0</v>
      </c>
      <c r="I208" s="80">
        <v>512</v>
      </c>
      <c r="J208" s="82">
        <f t="shared" si="74"/>
        <v>0</v>
      </c>
      <c r="K208" s="83">
        <v>1.1100000000000001</v>
      </c>
      <c r="L208" s="84">
        <f>E208*K208</f>
        <v>0</v>
      </c>
    </row>
    <row r="209" spans="1:12" s="85" customFormat="1" ht="12.75" customHeight="1" x14ac:dyDescent="0.25">
      <c r="A209" s="88"/>
      <c r="B209" s="101" t="s">
        <v>84</v>
      </c>
      <c r="C209" s="95" t="s">
        <v>399</v>
      </c>
      <c r="D209" s="78" t="s">
        <v>400</v>
      </c>
      <c r="E209" s="100"/>
      <c r="F209" s="78" t="s">
        <v>188</v>
      </c>
      <c r="G209" s="80">
        <f>I209*(1-J209)</f>
        <v>595</v>
      </c>
      <c r="H209" s="81">
        <f>E209*G209</f>
        <v>0</v>
      </c>
      <c r="I209" s="80">
        <v>595</v>
      </c>
      <c r="J209" s="82">
        <f t="shared" si="74"/>
        <v>0</v>
      </c>
      <c r="K209" s="83">
        <v>1.58</v>
      </c>
      <c r="L209" s="84">
        <f>E209*K209</f>
        <v>0</v>
      </c>
    </row>
    <row r="210" spans="1:12" s="85" customFormat="1" ht="12.75" customHeight="1" x14ac:dyDescent="0.25">
      <c r="A210" s="88"/>
      <c r="B210" s="101" t="s">
        <v>84</v>
      </c>
      <c r="C210" s="95" t="s">
        <v>401</v>
      </c>
      <c r="D210" s="78" t="s">
        <v>402</v>
      </c>
      <c r="E210" s="100"/>
      <c r="F210" s="78" t="s">
        <v>188</v>
      </c>
      <c r="G210" s="80">
        <f>I210*(1-J210)</f>
        <v>758</v>
      </c>
      <c r="H210" s="81">
        <f>E210*G210</f>
        <v>0</v>
      </c>
      <c r="I210" s="80">
        <v>758</v>
      </c>
      <c r="J210" s="82">
        <f t="shared" si="74"/>
        <v>0</v>
      </c>
      <c r="K210" s="83">
        <v>2.2599999999999998</v>
      </c>
      <c r="L210" s="84">
        <f>E210*K210</f>
        <v>0</v>
      </c>
    </row>
    <row r="211" spans="1:12" s="85" customFormat="1" ht="6.95" customHeight="1" x14ac:dyDescent="0.25">
      <c r="A211" s="88"/>
      <c r="B211" s="101"/>
      <c r="C211" s="102"/>
      <c r="D211" s="78"/>
      <c r="E211" s="103"/>
      <c r="F211" s="78"/>
      <c r="G211" s="80"/>
      <c r="H211" s="104"/>
      <c r="I211" s="80"/>
      <c r="J211" s="105"/>
      <c r="K211" s="83"/>
      <c r="L211" s="84"/>
    </row>
    <row r="212" spans="1:12" s="85" customFormat="1" ht="12.75" customHeight="1" x14ac:dyDescent="0.25">
      <c r="A212" s="88"/>
      <c r="B212" s="101" t="s">
        <v>84</v>
      </c>
      <c r="C212" s="95" t="s">
        <v>403</v>
      </c>
      <c r="D212" s="78" t="s">
        <v>404</v>
      </c>
      <c r="E212" s="100"/>
      <c r="F212" s="78" t="s">
        <v>188</v>
      </c>
      <c r="G212" s="80">
        <f t="shared" ref="G212:G224" si="75">I212*(1-J212)</f>
        <v>462</v>
      </c>
      <c r="H212" s="81">
        <f t="shared" ref="H212:H224" si="76">E212*G212</f>
        <v>0</v>
      </c>
      <c r="I212" s="80">
        <v>462</v>
      </c>
      <c r="J212" s="82">
        <f t="shared" si="74"/>
        <v>0</v>
      </c>
      <c r="K212" s="83">
        <v>0.96</v>
      </c>
      <c r="L212" s="84">
        <f t="shared" ref="L212:L224" si="77">E212*K212</f>
        <v>0</v>
      </c>
    </row>
    <row r="213" spans="1:12" s="85" customFormat="1" ht="12.75" customHeight="1" x14ac:dyDescent="0.25">
      <c r="A213" s="88"/>
      <c r="B213" s="101" t="s">
        <v>84</v>
      </c>
      <c r="C213" s="95" t="s">
        <v>405</v>
      </c>
      <c r="D213" s="78" t="s">
        <v>406</v>
      </c>
      <c r="E213" s="100"/>
      <c r="F213" s="78" t="s">
        <v>188</v>
      </c>
      <c r="G213" s="80">
        <f t="shared" si="75"/>
        <v>530</v>
      </c>
      <c r="H213" s="81">
        <f t="shared" si="76"/>
        <v>0</v>
      </c>
      <c r="I213" s="80">
        <v>530</v>
      </c>
      <c r="J213" s="82">
        <f t="shared" si="74"/>
        <v>0</v>
      </c>
      <c r="K213" s="83">
        <v>1.27</v>
      </c>
      <c r="L213" s="84">
        <f t="shared" si="77"/>
        <v>0</v>
      </c>
    </row>
    <row r="214" spans="1:12" s="85" customFormat="1" ht="12.75" customHeight="1" x14ac:dyDescent="0.25">
      <c r="A214" s="88"/>
      <c r="B214" s="101" t="s">
        <v>84</v>
      </c>
      <c r="C214" s="95" t="s">
        <v>407</v>
      </c>
      <c r="D214" s="78" t="s">
        <v>408</v>
      </c>
      <c r="E214" s="100"/>
      <c r="F214" s="78" t="s">
        <v>188</v>
      </c>
      <c r="G214" s="80">
        <f t="shared" si="75"/>
        <v>596</v>
      </c>
      <c r="H214" s="81">
        <f t="shared" si="76"/>
        <v>0</v>
      </c>
      <c r="I214" s="80">
        <v>596</v>
      </c>
      <c r="J214" s="82">
        <f t="shared" si="74"/>
        <v>0</v>
      </c>
      <c r="K214" s="83">
        <v>1.74</v>
      </c>
      <c r="L214" s="84">
        <f t="shared" si="77"/>
        <v>0</v>
      </c>
    </row>
    <row r="215" spans="1:12" s="85" customFormat="1" ht="12.75" customHeight="1" x14ac:dyDescent="0.25">
      <c r="A215" s="88"/>
      <c r="B215" s="101" t="s">
        <v>84</v>
      </c>
      <c r="C215" s="95" t="s">
        <v>409</v>
      </c>
      <c r="D215" s="78" t="s">
        <v>410</v>
      </c>
      <c r="E215" s="100"/>
      <c r="F215" s="78" t="s">
        <v>188</v>
      </c>
      <c r="G215" s="80">
        <f t="shared" si="75"/>
        <v>747</v>
      </c>
      <c r="H215" s="81">
        <f t="shared" si="76"/>
        <v>0</v>
      </c>
      <c r="I215" s="80">
        <v>747</v>
      </c>
      <c r="J215" s="82">
        <f t="shared" si="74"/>
        <v>0</v>
      </c>
      <c r="K215" s="83">
        <v>2.44</v>
      </c>
      <c r="L215" s="84">
        <f t="shared" si="77"/>
        <v>0</v>
      </c>
    </row>
    <row r="216" spans="1:12" s="85" customFormat="1" ht="12.75" customHeight="1" x14ac:dyDescent="0.25">
      <c r="A216" s="88"/>
      <c r="B216" s="101" t="s">
        <v>84</v>
      </c>
      <c r="C216" s="95" t="s">
        <v>411</v>
      </c>
      <c r="D216" s="78" t="s">
        <v>412</v>
      </c>
      <c r="E216" s="100"/>
      <c r="F216" s="78" t="s">
        <v>188</v>
      </c>
      <c r="G216" s="80">
        <f t="shared" si="75"/>
        <v>981</v>
      </c>
      <c r="H216" s="81">
        <f t="shared" si="76"/>
        <v>0</v>
      </c>
      <c r="I216" s="80">
        <v>981</v>
      </c>
      <c r="J216" s="82">
        <f t="shared" si="74"/>
        <v>0</v>
      </c>
      <c r="K216" s="83">
        <v>3.41</v>
      </c>
      <c r="L216" s="84">
        <f t="shared" si="77"/>
        <v>0</v>
      </c>
    </row>
    <row r="217" spans="1:12" s="85" customFormat="1" ht="12.75" customHeight="1" x14ac:dyDescent="0.25">
      <c r="A217" s="88"/>
      <c r="B217" s="101" t="s">
        <v>84</v>
      </c>
      <c r="C217" s="95" t="s">
        <v>413</v>
      </c>
      <c r="D217" s="78" t="s">
        <v>414</v>
      </c>
      <c r="E217" s="100"/>
      <c r="F217" s="78" t="s">
        <v>188</v>
      </c>
      <c r="G217" s="80">
        <f t="shared" si="75"/>
        <v>1180</v>
      </c>
      <c r="H217" s="81">
        <f t="shared" si="76"/>
        <v>0</v>
      </c>
      <c r="I217" s="80">
        <v>1180</v>
      </c>
      <c r="J217" s="82">
        <f t="shared" si="74"/>
        <v>0</v>
      </c>
      <c r="K217" s="83">
        <v>4.54</v>
      </c>
      <c r="L217" s="84">
        <f t="shared" si="77"/>
        <v>0</v>
      </c>
    </row>
    <row r="218" spans="1:12" s="85" customFormat="1" ht="6.95" customHeight="1" x14ac:dyDescent="0.25">
      <c r="A218" s="88"/>
      <c r="B218" s="101"/>
      <c r="C218" s="102"/>
      <c r="D218" s="78"/>
      <c r="E218" s="103"/>
      <c r="F218" s="78"/>
      <c r="G218" s="80"/>
      <c r="H218" s="104"/>
      <c r="I218" s="80"/>
      <c r="J218" s="105"/>
      <c r="K218" s="83"/>
      <c r="L218" s="84"/>
    </row>
    <row r="219" spans="1:12" s="85" customFormat="1" ht="12.75" customHeight="1" x14ac:dyDescent="0.25">
      <c r="A219" s="88"/>
      <c r="B219" s="101" t="s">
        <v>84</v>
      </c>
      <c r="C219" s="95" t="s">
        <v>415</v>
      </c>
      <c r="D219" s="78" t="s">
        <v>416</v>
      </c>
      <c r="E219" s="100"/>
      <c r="F219" s="78" t="s">
        <v>188</v>
      </c>
      <c r="G219" s="80">
        <f t="shared" si="75"/>
        <v>523</v>
      </c>
      <c r="H219" s="81">
        <f t="shared" si="76"/>
        <v>0</v>
      </c>
      <c r="I219" s="80">
        <v>523</v>
      </c>
      <c r="J219" s="82">
        <f t="shared" si="74"/>
        <v>0</v>
      </c>
      <c r="K219" s="83">
        <v>1.19</v>
      </c>
      <c r="L219" s="84">
        <f t="shared" si="77"/>
        <v>0</v>
      </c>
    </row>
    <row r="220" spans="1:12" s="85" customFormat="1" ht="12.75" customHeight="1" x14ac:dyDescent="0.25">
      <c r="A220" s="88"/>
      <c r="B220" s="101" t="s">
        <v>84</v>
      </c>
      <c r="C220" s="95" t="s">
        <v>417</v>
      </c>
      <c r="D220" s="78" t="s">
        <v>418</v>
      </c>
      <c r="E220" s="100"/>
      <c r="F220" s="78" t="s">
        <v>188</v>
      </c>
      <c r="G220" s="80">
        <f t="shared" si="75"/>
        <v>609</v>
      </c>
      <c r="H220" s="81">
        <f t="shared" si="76"/>
        <v>0</v>
      </c>
      <c r="I220" s="80">
        <v>609</v>
      </c>
      <c r="J220" s="82">
        <f t="shared" si="74"/>
        <v>0</v>
      </c>
      <c r="K220" s="83">
        <v>1.51</v>
      </c>
      <c r="L220" s="84">
        <f t="shared" si="77"/>
        <v>0</v>
      </c>
    </row>
    <row r="221" spans="1:12" s="85" customFormat="1" ht="12.75" customHeight="1" x14ac:dyDescent="0.25">
      <c r="A221" s="88"/>
      <c r="B221" s="101" t="s">
        <v>84</v>
      </c>
      <c r="C221" s="95" t="s">
        <v>419</v>
      </c>
      <c r="D221" s="78" t="s">
        <v>420</v>
      </c>
      <c r="E221" s="100"/>
      <c r="F221" s="78" t="s">
        <v>188</v>
      </c>
      <c r="G221" s="80">
        <f t="shared" si="75"/>
        <v>669</v>
      </c>
      <c r="H221" s="81">
        <f t="shared" si="76"/>
        <v>0</v>
      </c>
      <c r="I221" s="80">
        <v>669</v>
      </c>
      <c r="J221" s="82">
        <f t="shared" si="74"/>
        <v>0</v>
      </c>
      <c r="K221" s="83">
        <v>2</v>
      </c>
      <c r="L221" s="84">
        <f t="shared" si="77"/>
        <v>0</v>
      </c>
    </row>
    <row r="222" spans="1:12" s="85" customFormat="1" ht="12.75" customHeight="1" x14ac:dyDescent="0.25">
      <c r="A222" s="88"/>
      <c r="B222" s="101" t="s">
        <v>84</v>
      </c>
      <c r="C222" s="95" t="s">
        <v>421</v>
      </c>
      <c r="D222" s="78" t="s">
        <v>422</v>
      </c>
      <c r="E222" s="100"/>
      <c r="F222" s="78" t="s">
        <v>188</v>
      </c>
      <c r="G222" s="80">
        <f t="shared" si="75"/>
        <v>830</v>
      </c>
      <c r="H222" s="81">
        <f t="shared" si="76"/>
        <v>0</v>
      </c>
      <c r="I222" s="80">
        <v>830</v>
      </c>
      <c r="J222" s="82">
        <f t="shared" si="74"/>
        <v>0</v>
      </c>
      <c r="K222" s="83">
        <v>2.71</v>
      </c>
      <c r="L222" s="84">
        <f t="shared" si="77"/>
        <v>0</v>
      </c>
    </row>
    <row r="223" spans="1:12" s="85" customFormat="1" ht="12.75" customHeight="1" x14ac:dyDescent="0.25">
      <c r="A223" s="88"/>
      <c r="B223" s="101" t="s">
        <v>84</v>
      </c>
      <c r="C223" s="95" t="s">
        <v>423</v>
      </c>
      <c r="D223" s="78" t="s">
        <v>424</v>
      </c>
      <c r="E223" s="100"/>
      <c r="F223" s="78" t="s">
        <v>188</v>
      </c>
      <c r="G223" s="80">
        <f t="shared" si="75"/>
        <v>1058</v>
      </c>
      <c r="H223" s="81">
        <f t="shared" si="76"/>
        <v>0</v>
      </c>
      <c r="I223" s="80">
        <v>1058</v>
      </c>
      <c r="J223" s="82">
        <f t="shared" si="74"/>
        <v>0</v>
      </c>
      <c r="K223" s="83">
        <v>3.71</v>
      </c>
      <c r="L223" s="84">
        <f t="shared" si="77"/>
        <v>0</v>
      </c>
    </row>
    <row r="224" spans="1:12" s="85" customFormat="1" ht="12.75" customHeight="1" x14ac:dyDescent="0.25">
      <c r="A224" s="88"/>
      <c r="B224" s="101" t="s">
        <v>84</v>
      </c>
      <c r="C224" s="95" t="s">
        <v>425</v>
      </c>
      <c r="D224" s="78" t="s">
        <v>426</v>
      </c>
      <c r="E224" s="100"/>
      <c r="F224" s="78" t="s">
        <v>188</v>
      </c>
      <c r="G224" s="80">
        <f t="shared" si="75"/>
        <v>1261</v>
      </c>
      <c r="H224" s="81">
        <f t="shared" si="76"/>
        <v>0</v>
      </c>
      <c r="I224" s="80">
        <v>1261</v>
      </c>
      <c r="J224" s="82">
        <f t="shared" si="74"/>
        <v>0</v>
      </c>
      <c r="K224" s="83">
        <v>4.87</v>
      </c>
      <c r="L224" s="84">
        <f t="shared" si="77"/>
        <v>0</v>
      </c>
    </row>
    <row r="225" spans="1:12" ht="12.75" customHeight="1" x14ac:dyDescent="0.25">
      <c r="I225" s="111"/>
    </row>
    <row r="226" spans="1:12" ht="12.75" customHeight="1" x14ac:dyDescent="0.25">
      <c r="D226" s="19" t="s">
        <v>73</v>
      </c>
      <c r="I226" s="111"/>
    </row>
    <row r="227" spans="1:12" s="85" customFormat="1" ht="12.75" customHeight="1" x14ac:dyDescent="0.2">
      <c r="A227" s="94"/>
      <c r="B227" s="101" t="s">
        <v>84</v>
      </c>
      <c r="C227" s="95" t="s">
        <v>319</v>
      </c>
      <c r="D227" s="78" t="s">
        <v>320</v>
      </c>
      <c r="E227" s="100"/>
      <c r="F227" s="78" t="s">
        <v>188</v>
      </c>
      <c r="G227" s="80">
        <f t="shared" ref="G227:G232" si="78">I227*(1-J227)</f>
        <v>282</v>
      </c>
      <c r="H227" s="81">
        <f t="shared" ref="H227:H232" si="79">E227*G227</f>
        <v>0</v>
      </c>
      <c r="I227" s="80">
        <v>282</v>
      </c>
      <c r="J227" s="82">
        <f t="shared" ref="J227:J232" si="80">G$16/100</f>
        <v>0</v>
      </c>
      <c r="K227" s="83">
        <v>0.45</v>
      </c>
      <c r="L227" s="84">
        <f t="shared" ref="L227:L232" si="81">E227*K227</f>
        <v>0</v>
      </c>
    </row>
    <row r="228" spans="1:12" s="85" customFormat="1" ht="12.75" customHeight="1" x14ac:dyDescent="0.2">
      <c r="A228" s="94"/>
      <c r="B228" s="101" t="s">
        <v>84</v>
      </c>
      <c r="C228" s="95" t="s">
        <v>321</v>
      </c>
      <c r="D228" s="78" t="s">
        <v>322</v>
      </c>
      <c r="E228" s="100"/>
      <c r="F228" s="78" t="s">
        <v>188</v>
      </c>
      <c r="G228" s="80">
        <f t="shared" si="78"/>
        <v>308</v>
      </c>
      <c r="H228" s="81">
        <f t="shared" si="79"/>
        <v>0</v>
      </c>
      <c r="I228" s="80">
        <v>308</v>
      </c>
      <c r="J228" s="82">
        <f t="shared" si="80"/>
        <v>0</v>
      </c>
      <c r="K228" s="83">
        <v>0.66</v>
      </c>
      <c r="L228" s="84">
        <f t="shared" si="81"/>
        <v>0</v>
      </c>
    </row>
    <row r="229" spans="1:12" s="85" customFormat="1" ht="12.75" customHeight="1" x14ac:dyDescent="0.2">
      <c r="A229" s="94"/>
      <c r="B229" s="101" t="s">
        <v>84</v>
      </c>
      <c r="C229" s="95" t="s">
        <v>323</v>
      </c>
      <c r="D229" s="78" t="s">
        <v>324</v>
      </c>
      <c r="E229" s="100"/>
      <c r="F229" s="78" t="s">
        <v>188</v>
      </c>
      <c r="G229" s="80">
        <f t="shared" si="78"/>
        <v>386</v>
      </c>
      <c r="H229" s="81">
        <f t="shared" si="79"/>
        <v>0</v>
      </c>
      <c r="I229" s="80">
        <v>386</v>
      </c>
      <c r="J229" s="82">
        <f t="shared" si="80"/>
        <v>0</v>
      </c>
      <c r="K229" s="83">
        <v>0.89</v>
      </c>
      <c r="L229" s="84">
        <f t="shared" si="81"/>
        <v>0</v>
      </c>
    </row>
    <row r="230" spans="1:12" s="85" customFormat="1" ht="12.75" customHeight="1" x14ac:dyDescent="0.2">
      <c r="A230" s="94"/>
      <c r="B230" s="101" t="s">
        <v>84</v>
      </c>
      <c r="C230" s="95" t="s">
        <v>325</v>
      </c>
      <c r="D230" s="78" t="s">
        <v>326</v>
      </c>
      <c r="E230" s="100"/>
      <c r="F230" s="78" t="s">
        <v>188</v>
      </c>
      <c r="G230" s="80">
        <f t="shared" si="78"/>
        <v>505</v>
      </c>
      <c r="H230" s="81">
        <f t="shared" si="79"/>
        <v>0</v>
      </c>
      <c r="I230" s="80">
        <v>505</v>
      </c>
      <c r="J230" s="82">
        <f t="shared" si="80"/>
        <v>0</v>
      </c>
      <c r="K230" s="83">
        <v>1.44</v>
      </c>
      <c r="L230" s="84">
        <f t="shared" si="81"/>
        <v>0</v>
      </c>
    </row>
    <row r="231" spans="1:12" s="85" customFormat="1" ht="12.75" customHeight="1" x14ac:dyDescent="0.2">
      <c r="A231" s="94"/>
      <c r="B231" s="101" t="s">
        <v>84</v>
      </c>
      <c r="C231" s="95" t="s">
        <v>327</v>
      </c>
      <c r="D231" s="78" t="s">
        <v>328</v>
      </c>
      <c r="E231" s="100"/>
      <c r="F231" s="78" t="s">
        <v>188</v>
      </c>
      <c r="G231" s="80">
        <f t="shared" si="78"/>
        <v>707</v>
      </c>
      <c r="H231" s="81">
        <f t="shared" si="79"/>
        <v>0</v>
      </c>
      <c r="I231" s="80">
        <v>707</v>
      </c>
      <c r="J231" s="82">
        <f t="shared" si="80"/>
        <v>0</v>
      </c>
      <c r="K231" s="83">
        <v>2.09</v>
      </c>
      <c r="L231" s="84">
        <f t="shared" si="81"/>
        <v>0</v>
      </c>
    </row>
    <row r="232" spans="1:12" s="85" customFormat="1" ht="12.75" customHeight="1" x14ac:dyDescent="0.2">
      <c r="A232" s="94"/>
      <c r="B232" s="101" t="s">
        <v>84</v>
      </c>
      <c r="C232" s="95" t="s">
        <v>329</v>
      </c>
      <c r="D232" s="78" t="s">
        <v>330</v>
      </c>
      <c r="E232" s="100"/>
      <c r="F232" s="78" t="s">
        <v>188</v>
      </c>
      <c r="G232" s="80">
        <f t="shared" si="78"/>
        <v>992</v>
      </c>
      <c r="H232" s="81">
        <f t="shared" si="79"/>
        <v>0</v>
      </c>
      <c r="I232" s="80">
        <v>992</v>
      </c>
      <c r="J232" s="82">
        <f t="shared" si="80"/>
        <v>0</v>
      </c>
      <c r="K232" s="83">
        <v>2.86</v>
      </c>
      <c r="L232" s="84">
        <f t="shared" si="81"/>
        <v>0</v>
      </c>
    </row>
    <row r="233" spans="1:12" ht="12.75" customHeight="1" x14ac:dyDescent="0.25">
      <c r="I233" s="111"/>
    </row>
    <row r="234" spans="1:12" ht="12.75" customHeight="1" x14ac:dyDescent="0.25">
      <c r="D234" s="19" t="s">
        <v>74</v>
      </c>
      <c r="I234" s="111"/>
    </row>
    <row r="235" spans="1:12" s="85" customFormat="1" ht="12.75" customHeight="1" x14ac:dyDescent="0.25">
      <c r="A235" s="88"/>
      <c r="B235" s="101" t="s">
        <v>84</v>
      </c>
      <c r="C235" s="95" t="s">
        <v>427</v>
      </c>
      <c r="D235" s="78" t="s">
        <v>428</v>
      </c>
      <c r="E235" s="100"/>
      <c r="F235" s="78" t="s">
        <v>188</v>
      </c>
      <c r="G235" s="80">
        <f>I235*(1-J235)</f>
        <v>281</v>
      </c>
      <c r="H235" s="81">
        <f>E235*G235</f>
        <v>0</v>
      </c>
      <c r="I235" s="80">
        <v>281</v>
      </c>
      <c r="J235" s="82">
        <f t="shared" ref="J235:J254" si="82">G$16/100</f>
        <v>0</v>
      </c>
      <c r="K235" s="83">
        <v>0.4</v>
      </c>
      <c r="L235" s="84">
        <f>E235*K235</f>
        <v>0</v>
      </c>
    </row>
    <row r="236" spans="1:12" s="85" customFormat="1" ht="12.75" customHeight="1" x14ac:dyDescent="0.25">
      <c r="A236" s="88"/>
      <c r="B236" s="101" t="s">
        <v>84</v>
      </c>
      <c r="C236" s="95" t="s">
        <v>429</v>
      </c>
      <c r="D236" s="78" t="s">
        <v>430</v>
      </c>
      <c r="E236" s="100"/>
      <c r="F236" s="78" t="s">
        <v>188</v>
      </c>
      <c r="G236" s="80">
        <f>I236*(1-J236)</f>
        <v>293</v>
      </c>
      <c r="H236" s="81">
        <f>E236*G236</f>
        <v>0</v>
      </c>
      <c r="I236" s="80">
        <v>293</v>
      </c>
      <c r="J236" s="82">
        <f t="shared" si="82"/>
        <v>0</v>
      </c>
      <c r="K236" s="83">
        <v>0.47</v>
      </c>
      <c r="L236" s="84">
        <f>E236*K236</f>
        <v>0</v>
      </c>
    </row>
    <row r="237" spans="1:12" s="85" customFormat="1" ht="12.75" customHeight="1" x14ac:dyDescent="0.25">
      <c r="A237" s="88"/>
      <c r="B237" s="101" t="s">
        <v>84</v>
      </c>
      <c r="C237" s="95" t="s">
        <v>431</v>
      </c>
      <c r="D237" s="78" t="s">
        <v>432</v>
      </c>
      <c r="E237" s="100"/>
      <c r="F237" s="78" t="s">
        <v>188</v>
      </c>
      <c r="G237" s="80">
        <f>I237*(1-J237)</f>
        <v>305.5</v>
      </c>
      <c r="H237" s="81">
        <f>E237*G237</f>
        <v>0</v>
      </c>
      <c r="I237" s="80">
        <v>305.5</v>
      </c>
      <c r="J237" s="82">
        <f t="shared" si="82"/>
        <v>0</v>
      </c>
      <c r="K237" s="83">
        <v>0.54</v>
      </c>
      <c r="L237" s="84">
        <f>E237*K237</f>
        <v>0</v>
      </c>
    </row>
    <row r="238" spans="1:12" s="85" customFormat="1" ht="12.75" customHeight="1" x14ac:dyDescent="0.25">
      <c r="A238" s="88"/>
      <c r="B238" s="101" t="s">
        <v>84</v>
      </c>
      <c r="C238" s="95" t="s">
        <v>433</v>
      </c>
      <c r="D238" s="78" t="s">
        <v>434</v>
      </c>
      <c r="E238" s="100"/>
      <c r="F238" s="78" t="s">
        <v>188</v>
      </c>
      <c r="G238" s="80">
        <f>I238*(1-J238)</f>
        <v>375</v>
      </c>
      <c r="H238" s="81">
        <f>E238*G238</f>
        <v>0</v>
      </c>
      <c r="I238" s="80">
        <v>375</v>
      </c>
      <c r="J238" s="82">
        <f t="shared" si="82"/>
        <v>0</v>
      </c>
      <c r="K238" s="83">
        <v>0.68</v>
      </c>
      <c r="L238" s="84">
        <f>E238*K238</f>
        <v>0</v>
      </c>
    </row>
    <row r="239" spans="1:12" s="85" customFormat="1" ht="6.95" customHeight="1" x14ac:dyDescent="0.25">
      <c r="A239" s="88"/>
      <c r="B239" s="101"/>
      <c r="C239" s="102"/>
      <c r="D239" s="78"/>
      <c r="E239" s="103"/>
      <c r="F239" s="78"/>
      <c r="G239" s="80"/>
      <c r="H239" s="104"/>
      <c r="I239" s="80"/>
      <c r="J239" s="105"/>
      <c r="K239" s="83"/>
      <c r="L239" s="84"/>
    </row>
    <row r="240" spans="1:12" s="85" customFormat="1" ht="12.75" customHeight="1" x14ac:dyDescent="0.25">
      <c r="A240" s="88"/>
      <c r="B240" s="101" t="s">
        <v>84</v>
      </c>
      <c r="C240" s="95" t="s">
        <v>1122</v>
      </c>
      <c r="D240" s="78" t="s">
        <v>1123</v>
      </c>
      <c r="E240" s="79"/>
      <c r="F240" s="12" t="s">
        <v>188</v>
      </c>
      <c r="G240" s="80">
        <f t="shared" ref="G240:G254" si="83">I240*(1-J240)</f>
        <v>237</v>
      </c>
      <c r="H240" s="81">
        <f t="shared" ref="H240:H254" si="84">E240*G240</f>
        <v>0</v>
      </c>
      <c r="I240" s="80">
        <v>237</v>
      </c>
      <c r="J240" s="82">
        <f t="shared" si="82"/>
        <v>0</v>
      </c>
      <c r="K240" s="83">
        <v>0.48</v>
      </c>
      <c r="L240" s="84">
        <f t="shared" ref="L240:L254" si="85">E240*K240</f>
        <v>0</v>
      </c>
    </row>
    <row r="241" spans="1:12" s="85" customFormat="1" ht="6.95" customHeight="1" x14ac:dyDescent="0.25">
      <c r="A241" s="88"/>
      <c r="B241" s="101"/>
      <c r="C241" s="102"/>
      <c r="D241" s="78"/>
      <c r="E241" s="10"/>
      <c r="F241" s="12"/>
      <c r="G241" s="80"/>
      <c r="H241" s="104"/>
      <c r="I241" s="80"/>
      <c r="J241" s="105"/>
      <c r="K241" s="83"/>
      <c r="L241" s="84"/>
    </row>
    <row r="242" spans="1:12" s="85" customFormat="1" ht="12.75" customHeight="1" x14ac:dyDescent="0.25">
      <c r="A242" s="88"/>
      <c r="B242" s="101" t="s">
        <v>84</v>
      </c>
      <c r="C242" s="95" t="s">
        <v>435</v>
      </c>
      <c r="D242" s="78" t="s">
        <v>436</v>
      </c>
      <c r="E242" s="100"/>
      <c r="F242" s="78" t="s">
        <v>188</v>
      </c>
      <c r="G242" s="80">
        <f t="shared" si="83"/>
        <v>315</v>
      </c>
      <c r="H242" s="81">
        <f t="shared" si="84"/>
        <v>0</v>
      </c>
      <c r="I242" s="80">
        <v>315</v>
      </c>
      <c r="J242" s="82">
        <f t="shared" si="82"/>
        <v>0</v>
      </c>
      <c r="K242" s="83">
        <v>0.48</v>
      </c>
      <c r="L242" s="84">
        <f t="shared" si="85"/>
        <v>0</v>
      </c>
    </row>
    <row r="243" spans="1:12" s="85" customFormat="1" ht="12.75" customHeight="1" x14ac:dyDescent="0.25">
      <c r="A243" s="88"/>
      <c r="B243" s="101" t="s">
        <v>84</v>
      </c>
      <c r="C243" s="95" t="s">
        <v>437</v>
      </c>
      <c r="D243" s="78" t="s">
        <v>438</v>
      </c>
      <c r="E243" s="100"/>
      <c r="F243" s="78" t="s">
        <v>188</v>
      </c>
      <c r="G243" s="80">
        <f t="shared" si="83"/>
        <v>339</v>
      </c>
      <c r="H243" s="81">
        <f t="shared" si="84"/>
        <v>0</v>
      </c>
      <c r="I243" s="80">
        <v>339</v>
      </c>
      <c r="J243" s="82">
        <f t="shared" si="82"/>
        <v>0</v>
      </c>
      <c r="K243" s="83">
        <v>0.55000000000000004</v>
      </c>
      <c r="L243" s="84">
        <f t="shared" si="85"/>
        <v>0</v>
      </c>
    </row>
    <row r="244" spans="1:12" s="85" customFormat="1" ht="12.75" customHeight="1" x14ac:dyDescent="0.25">
      <c r="A244" s="88"/>
      <c r="B244" s="101" t="s">
        <v>84</v>
      </c>
      <c r="C244" s="95" t="s">
        <v>439</v>
      </c>
      <c r="D244" s="78" t="s">
        <v>440</v>
      </c>
      <c r="E244" s="100"/>
      <c r="F244" s="78" t="s">
        <v>188</v>
      </c>
      <c r="G244" s="80">
        <f t="shared" si="83"/>
        <v>365</v>
      </c>
      <c r="H244" s="81">
        <f t="shared" si="84"/>
        <v>0</v>
      </c>
      <c r="I244" s="80">
        <v>365</v>
      </c>
      <c r="J244" s="82">
        <f t="shared" si="82"/>
        <v>0</v>
      </c>
      <c r="K244" s="83">
        <v>0.63</v>
      </c>
      <c r="L244" s="84">
        <f t="shared" si="85"/>
        <v>0</v>
      </c>
    </row>
    <row r="245" spans="1:12" s="85" customFormat="1" ht="12.75" customHeight="1" x14ac:dyDescent="0.25">
      <c r="A245" s="88"/>
      <c r="B245" s="101" t="s">
        <v>84</v>
      </c>
      <c r="C245" s="95" t="s">
        <v>441</v>
      </c>
      <c r="D245" s="78" t="s">
        <v>442</v>
      </c>
      <c r="E245" s="100"/>
      <c r="F245" s="78" t="s">
        <v>188</v>
      </c>
      <c r="G245" s="80">
        <f t="shared" si="83"/>
        <v>448</v>
      </c>
      <c r="H245" s="81">
        <f t="shared" si="84"/>
        <v>0</v>
      </c>
      <c r="I245" s="80">
        <v>448</v>
      </c>
      <c r="J245" s="82">
        <f t="shared" si="82"/>
        <v>0</v>
      </c>
      <c r="K245" s="83">
        <v>0.77</v>
      </c>
      <c r="L245" s="84">
        <f t="shared" si="85"/>
        <v>0</v>
      </c>
    </row>
    <row r="246" spans="1:12" s="85" customFormat="1" ht="12.75" customHeight="1" x14ac:dyDescent="0.25">
      <c r="A246" s="88"/>
      <c r="B246" s="101" t="s">
        <v>84</v>
      </c>
      <c r="C246" s="95" t="s">
        <v>443</v>
      </c>
      <c r="D246" s="78" t="s">
        <v>444</v>
      </c>
      <c r="E246" s="100"/>
      <c r="F246" s="78" t="s">
        <v>188</v>
      </c>
      <c r="G246" s="80">
        <f t="shared" si="83"/>
        <v>485</v>
      </c>
      <c r="H246" s="81">
        <f t="shared" si="84"/>
        <v>0</v>
      </c>
      <c r="I246" s="80">
        <v>485</v>
      </c>
      <c r="J246" s="82">
        <f t="shared" si="82"/>
        <v>0</v>
      </c>
      <c r="K246" s="83">
        <v>0.91</v>
      </c>
      <c r="L246" s="84">
        <f t="shared" si="85"/>
        <v>0</v>
      </c>
    </row>
    <row r="247" spans="1:12" s="85" customFormat="1" ht="12.75" customHeight="1" x14ac:dyDescent="0.25">
      <c r="A247" s="88"/>
      <c r="B247" s="101" t="s">
        <v>84</v>
      </c>
      <c r="C247" s="95" t="s">
        <v>445</v>
      </c>
      <c r="D247" s="78" t="s">
        <v>446</v>
      </c>
      <c r="E247" s="100"/>
      <c r="F247" s="78" t="s">
        <v>188</v>
      </c>
      <c r="G247" s="80">
        <f t="shared" si="83"/>
        <v>528</v>
      </c>
      <c r="H247" s="81">
        <f t="shared" si="84"/>
        <v>0</v>
      </c>
      <c r="I247" s="80">
        <v>528</v>
      </c>
      <c r="J247" s="82">
        <f t="shared" si="82"/>
        <v>0</v>
      </c>
      <c r="K247" s="83">
        <v>1.05</v>
      </c>
      <c r="L247" s="84">
        <f t="shared" si="85"/>
        <v>0</v>
      </c>
    </row>
    <row r="248" spans="1:12" s="85" customFormat="1" ht="6.95" customHeight="1" x14ac:dyDescent="0.25">
      <c r="A248" s="88"/>
      <c r="B248" s="101"/>
      <c r="C248" s="102"/>
      <c r="D248" s="78"/>
      <c r="E248" s="103"/>
      <c r="F248" s="78"/>
      <c r="G248" s="80"/>
      <c r="H248" s="104"/>
      <c r="I248" s="80"/>
      <c r="J248" s="105"/>
      <c r="K248" s="83"/>
      <c r="L248" s="84"/>
    </row>
    <row r="249" spans="1:12" s="85" customFormat="1" ht="12.75" customHeight="1" x14ac:dyDescent="0.25">
      <c r="A249" s="88"/>
      <c r="B249" s="101" t="s">
        <v>84</v>
      </c>
      <c r="C249" s="95" t="s">
        <v>447</v>
      </c>
      <c r="D249" s="78" t="s">
        <v>448</v>
      </c>
      <c r="E249" s="100"/>
      <c r="F249" s="78" t="s">
        <v>188</v>
      </c>
      <c r="G249" s="80">
        <f t="shared" si="83"/>
        <v>331</v>
      </c>
      <c r="H249" s="81">
        <f t="shared" si="84"/>
        <v>0</v>
      </c>
      <c r="I249" s="80">
        <v>331</v>
      </c>
      <c r="J249" s="82">
        <f t="shared" si="82"/>
        <v>0</v>
      </c>
      <c r="K249" s="83">
        <v>0.61</v>
      </c>
      <c r="L249" s="84">
        <f t="shared" si="85"/>
        <v>0</v>
      </c>
    </row>
    <row r="250" spans="1:12" s="85" customFormat="1" ht="12.75" customHeight="1" x14ac:dyDescent="0.25">
      <c r="A250" s="88"/>
      <c r="B250" s="101" t="s">
        <v>84</v>
      </c>
      <c r="C250" s="95" t="s">
        <v>449</v>
      </c>
      <c r="D250" s="78" t="s">
        <v>450</v>
      </c>
      <c r="E250" s="100"/>
      <c r="F250" s="78" t="s">
        <v>188</v>
      </c>
      <c r="G250" s="80">
        <f t="shared" si="83"/>
        <v>356</v>
      </c>
      <c r="H250" s="81">
        <f t="shared" si="84"/>
        <v>0</v>
      </c>
      <c r="I250" s="80">
        <v>356</v>
      </c>
      <c r="J250" s="82">
        <f t="shared" si="82"/>
        <v>0</v>
      </c>
      <c r="K250" s="83">
        <v>0.69</v>
      </c>
      <c r="L250" s="84">
        <f t="shared" si="85"/>
        <v>0</v>
      </c>
    </row>
    <row r="251" spans="1:12" s="85" customFormat="1" ht="12.75" customHeight="1" x14ac:dyDescent="0.25">
      <c r="A251" s="88"/>
      <c r="B251" s="101" t="s">
        <v>84</v>
      </c>
      <c r="C251" s="95" t="s">
        <v>451</v>
      </c>
      <c r="D251" s="78" t="s">
        <v>452</v>
      </c>
      <c r="E251" s="100"/>
      <c r="F251" s="78" t="s">
        <v>188</v>
      </c>
      <c r="G251" s="80">
        <f t="shared" si="83"/>
        <v>381</v>
      </c>
      <c r="H251" s="81">
        <f t="shared" si="84"/>
        <v>0</v>
      </c>
      <c r="I251" s="80">
        <v>381</v>
      </c>
      <c r="J251" s="82">
        <f t="shared" si="82"/>
        <v>0</v>
      </c>
      <c r="K251" s="83">
        <v>0.76</v>
      </c>
      <c r="L251" s="84">
        <f t="shared" si="85"/>
        <v>0</v>
      </c>
    </row>
    <row r="252" spans="1:12" s="85" customFormat="1" ht="12.75" customHeight="1" x14ac:dyDescent="0.25">
      <c r="A252" s="88"/>
      <c r="B252" s="101" t="s">
        <v>84</v>
      </c>
      <c r="C252" s="95" t="s">
        <v>453</v>
      </c>
      <c r="D252" s="78" t="s">
        <v>454</v>
      </c>
      <c r="E252" s="100"/>
      <c r="F252" s="78" t="s">
        <v>188</v>
      </c>
      <c r="G252" s="80">
        <f t="shared" si="83"/>
        <v>464</v>
      </c>
      <c r="H252" s="81">
        <f t="shared" si="84"/>
        <v>0</v>
      </c>
      <c r="I252" s="80">
        <v>464</v>
      </c>
      <c r="J252" s="82">
        <f t="shared" si="82"/>
        <v>0</v>
      </c>
      <c r="K252" s="83">
        <v>0.9</v>
      </c>
      <c r="L252" s="84">
        <f t="shared" si="85"/>
        <v>0</v>
      </c>
    </row>
    <row r="253" spans="1:12" s="85" customFormat="1" ht="12.75" customHeight="1" x14ac:dyDescent="0.25">
      <c r="A253" s="88"/>
      <c r="B253" s="101" t="s">
        <v>84</v>
      </c>
      <c r="C253" s="95" t="s">
        <v>455</v>
      </c>
      <c r="D253" s="78" t="s">
        <v>456</v>
      </c>
      <c r="E253" s="100"/>
      <c r="F253" s="78" t="s">
        <v>188</v>
      </c>
      <c r="G253" s="80">
        <f t="shared" si="83"/>
        <v>501</v>
      </c>
      <c r="H253" s="81">
        <f t="shared" si="84"/>
        <v>0</v>
      </c>
      <c r="I253" s="80">
        <v>501</v>
      </c>
      <c r="J253" s="82">
        <f t="shared" si="82"/>
        <v>0</v>
      </c>
      <c r="K253" s="83">
        <v>1.04</v>
      </c>
      <c r="L253" s="84">
        <f t="shared" si="85"/>
        <v>0</v>
      </c>
    </row>
    <row r="254" spans="1:12" s="85" customFormat="1" ht="12.75" customHeight="1" x14ac:dyDescent="0.25">
      <c r="A254" s="88"/>
      <c r="B254" s="101" t="s">
        <v>84</v>
      </c>
      <c r="C254" s="95" t="s">
        <v>457</v>
      </c>
      <c r="D254" s="78" t="s">
        <v>458</v>
      </c>
      <c r="E254" s="100"/>
      <c r="F254" s="78" t="s">
        <v>188</v>
      </c>
      <c r="G254" s="80">
        <f t="shared" si="83"/>
        <v>569</v>
      </c>
      <c r="H254" s="81">
        <f t="shared" si="84"/>
        <v>0</v>
      </c>
      <c r="I254" s="80">
        <v>569</v>
      </c>
      <c r="J254" s="82">
        <f t="shared" si="82"/>
        <v>0</v>
      </c>
      <c r="K254" s="83">
        <v>1.18</v>
      </c>
      <c r="L254" s="84">
        <f t="shared" si="85"/>
        <v>0</v>
      </c>
    </row>
    <row r="255" spans="1:12" ht="12.75" customHeight="1" x14ac:dyDescent="0.25">
      <c r="I255" s="111"/>
    </row>
    <row r="256" spans="1:12" ht="12.75" customHeight="1" x14ac:dyDescent="0.25">
      <c r="D256" s="19" t="s">
        <v>75</v>
      </c>
      <c r="I256" s="111"/>
    </row>
    <row r="257" spans="1:12" s="85" customFormat="1" ht="12.75" customHeight="1" x14ac:dyDescent="0.2">
      <c r="A257" s="94"/>
      <c r="B257" s="101" t="s">
        <v>84</v>
      </c>
      <c r="C257" s="95" t="s">
        <v>331</v>
      </c>
      <c r="D257" s="78" t="s">
        <v>332</v>
      </c>
      <c r="E257" s="100"/>
      <c r="F257" s="78" t="s">
        <v>188</v>
      </c>
      <c r="G257" s="80">
        <f t="shared" ref="G257:G262" si="86">I257*(1-J257)</f>
        <v>218</v>
      </c>
      <c r="H257" s="81">
        <f t="shared" ref="H257:H262" si="87">E257*G257</f>
        <v>0</v>
      </c>
      <c r="I257" s="80">
        <v>218</v>
      </c>
      <c r="J257" s="82">
        <f t="shared" ref="J257:J262" si="88">G$16/100</f>
        <v>0</v>
      </c>
      <c r="K257" s="83">
        <v>0.22</v>
      </c>
      <c r="L257" s="84">
        <f t="shared" ref="L257:L261" si="89">E257*K257</f>
        <v>0</v>
      </c>
    </row>
    <row r="258" spans="1:12" s="85" customFormat="1" ht="12.75" customHeight="1" x14ac:dyDescent="0.2">
      <c r="A258" s="94"/>
      <c r="B258" s="101" t="s">
        <v>84</v>
      </c>
      <c r="C258" s="95" t="s">
        <v>333</v>
      </c>
      <c r="D258" s="78" t="s">
        <v>334</v>
      </c>
      <c r="E258" s="100"/>
      <c r="F258" s="78" t="s">
        <v>188</v>
      </c>
      <c r="G258" s="80">
        <f t="shared" si="86"/>
        <v>224</v>
      </c>
      <c r="H258" s="81">
        <f t="shared" si="87"/>
        <v>0</v>
      </c>
      <c r="I258" s="80">
        <v>224</v>
      </c>
      <c r="J258" s="82">
        <f t="shared" si="88"/>
        <v>0</v>
      </c>
      <c r="K258" s="83">
        <v>0.27</v>
      </c>
      <c r="L258" s="84">
        <f t="shared" si="89"/>
        <v>0</v>
      </c>
    </row>
    <row r="259" spans="1:12" s="85" customFormat="1" ht="12.75" customHeight="1" x14ac:dyDescent="0.2">
      <c r="A259" s="94"/>
      <c r="B259" s="101" t="s">
        <v>84</v>
      </c>
      <c r="C259" s="95" t="s">
        <v>335</v>
      </c>
      <c r="D259" s="78" t="s">
        <v>336</v>
      </c>
      <c r="E259" s="100"/>
      <c r="F259" s="78" t="s">
        <v>188</v>
      </c>
      <c r="G259" s="80">
        <f t="shared" si="86"/>
        <v>242</v>
      </c>
      <c r="H259" s="81">
        <f t="shared" si="87"/>
        <v>0</v>
      </c>
      <c r="I259" s="80">
        <v>242</v>
      </c>
      <c r="J259" s="82">
        <f t="shared" si="88"/>
        <v>0</v>
      </c>
      <c r="K259" s="83">
        <v>0.33</v>
      </c>
      <c r="L259" s="84">
        <f t="shared" si="89"/>
        <v>0</v>
      </c>
    </row>
    <row r="260" spans="1:12" s="85" customFormat="1" ht="12.75" customHeight="1" x14ac:dyDescent="0.2">
      <c r="A260" s="94"/>
      <c r="B260" s="101" t="s">
        <v>84</v>
      </c>
      <c r="C260" s="95" t="s">
        <v>337</v>
      </c>
      <c r="D260" s="78" t="s">
        <v>338</v>
      </c>
      <c r="E260" s="100"/>
      <c r="F260" s="78" t="s">
        <v>188</v>
      </c>
      <c r="G260" s="80">
        <f t="shared" si="86"/>
        <v>265</v>
      </c>
      <c r="H260" s="81">
        <f t="shared" si="87"/>
        <v>0</v>
      </c>
      <c r="I260" s="80">
        <v>265</v>
      </c>
      <c r="J260" s="82">
        <f t="shared" si="88"/>
        <v>0</v>
      </c>
      <c r="K260" s="83">
        <v>0.44</v>
      </c>
      <c r="L260" s="84">
        <f t="shared" si="89"/>
        <v>0</v>
      </c>
    </row>
    <row r="261" spans="1:12" s="85" customFormat="1" ht="12.75" customHeight="1" x14ac:dyDescent="0.2">
      <c r="A261" s="94"/>
      <c r="B261" s="101" t="s">
        <v>84</v>
      </c>
      <c r="C261" s="95" t="s">
        <v>339</v>
      </c>
      <c r="D261" s="78" t="s">
        <v>340</v>
      </c>
      <c r="E261" s="100"/>
      <c r="F261" s="78" t="s">
        <v>188</v>
      </c>
      <c r="G261" s="80">
        <f t="shared" si="86"/>
        <v>290</v>
      </c>
      <c r="H261" s="81">
        <f t="shared" si="87"/>
        <v>0</v>
      </c>
      <c r="I261" s="80">
        <v>290</v>
      </c>
      <c r="J261" s="82">
        <f t="shared" si="88"/>
        <v>0</v>
      </c>
      <c r="K261" s="83">
        <v>0.55000000000000004</v>
      </c>
      <c r="L261" s="84">
        <f t="shared" si="89"/>
        <v>0</v>
      </c>
    </row>
    <row r="262" spans="1:12" s="85" customFormat="1" ht="12.75" customHeight="1" x14ac:dyDescent="0.2">
      <c r="A262" s="94"/>
      <c r="B262" s="101" t="s">
        <v>84</v>
      </c>
      <c r="C262" s="95" t="s">
        <v>341</v>
      </c>
      <c r="D262" s="78" t="s">
        <v>342</v>
      </c>
      <c r="E262" s="100"/>
      <c r="F262" s="78" t="s">
        <v>188</v>
      </c>
      <c r="G262" s="80">
        <f t="shared" si="86"/>
        <v>411</v>
      </c>
      <c r="H262" s="81">
        <f t="shared" si="87"/>
        <v>0</v>
      </c>
      <c r="I262" s="80">
        <v>411</v>
      </c>
      <c r="J262" s="82">
        <f t="shared" si="88"/>
        <v>0</v>
      </c>
      <c r="K262" s="83">
        <v>0.66</v>
      </c>
      <c r="L262" s="84">
        <f>E262*K262</f>
        <v>0</v>
      </c>
    </row>
    <row r="263" spans="1:12" ht="12.75" customHeight="1" x14ac:dyDescent="0.25">
      <c r="I263" s="111"/>
    </row>
    <row r="264" spans="1:12" ht="12.75" customHeight="1" x14ac:dyDescent="0.25">
      <c r="D264" s="19" t="s">
        <v>76</v>
      </c>
      <c r="I264" s="111"/>
    </row>
    <row r="265" spans="1:12" s="85" customFormat="1" ht="12.75" customHeight="1" x14ac:dyDescent="0.25">
      <c r="A265" s="88"/>
      <c r="B265" s="101" t="s">
        <v>84</v>
      </c>
      <c r="C265" s="95" t="s">
        <v>347</v>
      </c>
      <c r="D265" s="78" t="s">
        <v>348</v>
      </c>
      <c r="E265" s="100"/>
      <c r="F265" s="78" t="s">
        <v>188</v>
      </c>
      <c r="G265" s="80">
        <f>I265*(1-J265)</f>
        <v>44</v>
      </c>
      <c r="H265" s="81">
        <f>E265*G265</f>
        <v>0</v>
      </c>
      <c r="I265" s="80">
        <v>44</v>
      </c>
      <c r="J265" s="82">
        <f t="shared" ref="J265:J274" si="90">G$16/100</f>
        <v>0</v>
      </c>
      <c r="K265" s="83">
        <v>0.03</v>
      </c>
      <c r="L265" s="84">
        <f>E265*K265</f>
        <v>0</v>
      </c>
    </row>
    <row r="266" spans="1:12" s="85" customFormat="1" ht="12.75" customHeight="1" x14ac:dyDescent="0.25">
      <c r="A266" s="88"/>
      <c r="B266" s="101" t="s">
        <v>84</v>
      </c>
      <c r="C266" s="95" t="s">
        <v>349</v>
      </c>
      <c r="D266" s="78" t="s">
        <v>350</v>
      </c>
      <c r="E266" s="100"/>
      <c r="F266" s="78" t="s">
        <v>188</v>
      </c>
      <c r="G266" s="80">
        <f>I266*(1-J266)</f>
        <v>51</v>
      </c>
      <c r="H266" s="81">
        <f>E266*G266</f>
        <v>0</v>
      </c>
      <c r="I266" s="80">
        <v>51</v>
      </c>
      <c r="J266" s="82">
        <f t="shared" si="90"/>
        <v>0</v>
      </c>
      <c r="K266" s="83">
        <v>0.03</v>
      </c>
      <c r="L266" s="84">
        <f>E266*K266</f>
        <v>0</v>
      </c>
    </row>
    <row r="267" spans="1:12" s="85" customFormat="1" ht="6.95" customHeight="1" x14ac:dyDescent="0.25">
      <c r="A267" s="88"/>
      <c r="B267" s="101"/>
      <c r="C267" s="102"/>
      <c r="D267" s="78"/>
      <c r="E267" s="103"/>
      <c r="F267" s="78"/>
      <c r="G267" s="80"/>
      <c r="H267" s="104"/>
      <c r="I267" s="80"/>
      <c r="J267" s="105"/>
      <c r="K267" s="83"/>
      <c r="L267" s="84"/>
    </row>
    <row r="268" spans="1:12" s="85" customFormat="1" ht="12.75" customHeight="1" x14ac:dyDescent="0.25">
      <c r="A268" s="88"/>
      <c r="B268" s="101" t="s">
        <v>84</v>
      </c>
      <c r="C268" s="95" t="s">
        <v>351</v>
      </c>
      <c r="D268" s="78" t="s">
        <v>352</v>
      </c>
      <c r="E268" s="100"/>
      <c r="F268" s="78" t="s">
        <v>188</v>
      </c>
      <c r="G268" s="80">
        <f t="shared" ref="G268:G274" si="91">I268*(1-J268)</f>
        <v>35.5</v>
      </c>
      <c r="H268" s="81">
        <f t="shared" ref="H268:H274" si="92">E268*G268</f>
        <v>0</v>
      </c>
      <c r="I268" s="80">
        <v>35.5</v>
      </c>
      <c r="J268" s="82">
        <f t="shared" si="90"/>
        <v>0</v>
      </c>
      <c r="K268" s="83">
        <v>0.06</v>
      </c>
      <c r="L268" s="84">
        <f t="shared" ref="L268:L274" si="93">E268*K268</f>
        <v>0</v>
      </c>
    </row>
    <row r="269" spans="1:12" s="85" customFormat="1" ht="6.95" customHeight="1" x14ac:dyDescent="0.25">
      <c r="A269" s="88"/>
      <c r="B269" s="101"/>
      <c r="C269" s="102"/>
      <c r="D269" s="78"/>
      <c r="E269" s="103"/>
      <c r="F269" s="78"/>
      <c r="G269" s="80"/>
      <c r="H269" s="104"/>
      <c r="I269" s="80"/>
      <c r="J269" s="105"/>
      <c r="K269" s="83"/>
      <c r="L269" s="84"/>
    </row>
    <row r="270" spans="1:12" s="85" customFormat="1" ht="12.75" customHeight="1" x14ac:dyDescent="0.25">
      <c r="A270" s="88"/>
      <c r="B270" s="101" t="s">
        <v>84</v>
      </c>
      <c r="C270" s="95" t="s">
        <v>353</v>
      </c>
      <c r="D270" s="78" t="s">
        <v>354</v>
      </c>
      <c r="E270" s="100"/>
      <c r="F270" s="78" t="s">
        <v>188</v>
      </c>
      <c r="G270" s="80">
        <f t="shared" si="91"/>
        <v>43</v>
      </c>
      <c r="H270" s="81">
        <f t="shared" si="92"/>
        <v>0</v>
      </c>
      <c r="I270" s="80">
        <v>43</v>
      </c>
      <c r="J270" s="82">
        <f t="shared" si="90"/>
        <v>0</v>
      </c>
      <c r="K270" s="83">
        <v>0.04</v>
      </c>
      <c r="L270" s="84">
        <f t="shared" si="93"/>
        <v>0</v>
      </c>
    </row>
    <row r="271" spans="1:12" s="85" customFormat="1" ht="12.75" customHeight="1" x14ac:dyDescent="0.25">
      <c r="A271" s="88"/>
      <c r="B271" s="101" t="s">
        <v>84</v>
      </c>
      <c r="C271" s="95" t="s">
        <v>355</v>
      </c>
      <c r="D271" s="78" t="s">
        <v>356</v>
      </c>
      <c r="E271" s="100"/>
      <c r="F271" s="78" t="s">
        <v>188</v>
      </c>
      <c r="G271" s="80">
        <f t="shared" si="91"/>
        <v>49</v>
      </c>
      <c r="H271" s="81">
        <f t="shared" si="92"/>
        <v>0</v>
      </c>
      <c r="I271" s="80">
        <v>49</v>
      </c>
      <c r="J271" s="82">
        <f t="shared" si="90"/>
        <v>0</v>
      </c>
      <c r="K271" s="83">
        <v>0.06</v>
      </c>
      <c r="L271" s="84">
        <f t="shared" si="93"/>
        <v>0</v>
      </c>
    </row>
    <row r="272" spans="1:12" s="85" customFormat="1" ht="6.95" customHeight="1" x14ac:dyDescent="0.25">
      <c r="A272" s="88"/>
      <c r="B272" s="101"/>
      <c r="C272" s="102"/>
      <c r="D272" s="78"/>
      <c r="E272" s="103"/>
      <c r="F272" s="78"/>
      <c r="G272" s="80"/>
      <c r="H272" s="104"/>
      <c r="I272" s="80"/>
      <c r="J272" s="105"/>
      <c r="K272" s="83"/>
      <c r="L272" s="84"/>
    </row>
    <row r="273" spans="1:12" s="85" customFormat="1" ht="12.75" customHeight="1" x14ac:dyDescent="0.25">
      <c r="A273" s="88"/>
      <c r="B273" s="101" t="s">
        <v>84</v>
      </c>
      <c r="C273" s="95" t="s">
        <v>357</v>
      </c>
      <c r="D273" s="78" t="s">
        <v>358</v>
      </c>
      <c r="E273" s="100"/>
      <c r="F273" s="78" t="s">
        <v>188</v>
      </c>
      <c r="G273" s="80">
        <f t="shared" si="91"/>
        <v>50</v>
      </c>
      <c r="H273" s="81">
        <f t="shared" si="92"/>
        <v>0</v>
      </c>
      <c r="I273" s="80">
        <v>50</v>
      </c>
      <c r="J273" s="82">
        <f t="shared" si="90"/>
        <v>0</v>
      </c>
      <c r="K273" s="83">
        <v>0.08</v>
      </c>
      <c r="L273" s="84">
        <f t="shared" si="93"/>
        <v>0</v>
      </c>
    </row>
    <row r="274" spans="1:12" s="85" customFormat="1" ht="12.75" customHeight="1" x14ac:dyDescent="0.25">
      <c r="A274" s="88"/>
      <c r="B274" s="101" t="s">
        <v>84</v>
      </c>
      <c r="C274" s="95" t="s">
        <v>359</v>
      </c>
      <c r="D274" s="78" t="s">
        <v>360</v>
      </c>
      <c r="E274" s="100"/>
      <c r="F274" s="78" t="s">
        <v>188</v>
      </c>
      <c r="G274" s="80">
        <f t="shared" si="91"/>
        <v>57</v>
      </c>
      <c r="H274" s="81">
        <f t="shared" si="92"/>
        <v>0</v>
      </c>
      <c r="I274" s="80">
        <v>57</v>
      </c>
      <c r="J274" s="82">
        <f t="shared" si="90"/>
        <v>0</v>
      </c>
      <c r="K274" s="83">
        <v>0.1</v>
      </c>
      <c r="L274" s="84">
        <f t="shared" si="93"/>
        <v>0</v>
      </c>
    </row>
    <row r="275" spans="1:12" ht="12.75" customHeight="1" x14ac:dyDescent="0.25">
      <c r="I275" s="111"/>
    </row>
    <row r="276" spans="1:12" ht="12.75" customHeight="1" x14ac:dyDescent="0.25">
      <c r="D276" s="19" t="s">
        <v>77</v>
      </c>
      <c r="I276" s="111"/>
    </row>
    <row r="277" spans="1:12" s="85" customFormat="1" ht="12.75" customHeight="1" x14ac:dyDescent="0.25">
      <c r="A277" s="88"/>
      <c r="B277" s="101" t="s">
        <v>84</v>
      </c>
      <c r="C277" s="95" t="s">
        <v>459</v>
      </c>
      <c r="D277" s="78" t="s">
        <v>460</v>
      </c>
      <c r="E277" s="100"/>
      <c r="F277" s="78" t="s">
        <v>188</v>
      </c>
      <c r="G277" s="80">
        <f>I277*(1-J277)</f>
        <v>77</v>
      </c>
      <c r="H277" s="81">
        <f>E277*G277</f>
        <v>0</v>
      </c>
      <c r="I277" s="80">
        <v>77</v>
      </c>
      <c r="J277" s="82">
        <f t="shared" ref="J277" si="94">G$16/100</f>
        <v>0</v>
      </c>
      <c r="K277" s="83">
        <v>0.25</v>
      </c>
      <c r="L277" s="84">
        <f>E277*K277</f>
        <v>0</v>
      </c>
    </row>
    <row r="278" spans="1:12" ht="12.75" customHeight="1" x14ac:dyDescent="0.25">
      <c r="I278" s="111"/>
    </row>
    <row r="279" spans="1:12" ht="12.75" customHeight="1" x14ac:dyDescent="0.25">
      <c r="D279" s="19" t="s">
        <v>78</v>
      </c>
      <c r="I279" s="111"/>
    </row>
    <row r="280" spans="1:12" s="85" customFormat="1" ht="12.75" customHeight="1" x14ac:dyDescent="0.25">
      <c r="A280" s="88"/>
      <c r="B280" s="101" t="s">
        <v>84</v>
      </c>
      <c r="C280" s="98" t="s">
        <v>461</v>
      </c>
      <c r="D280" s="78" t="s">
        <v>462</v>
      </c>
      <c r="E280" s="100"/>
      <c r="F280" s="78" t="s">
        <v>188</v>
      </c>
      <c r="G280" s="80">
        <f>I280*(1-J280)</f>
        <v>182</v>
      </c>
      <c r="H280" s="81">
        <f>E280*G280</f>
        <v>0</v>
      </c>
      <c r="I280" s="80">
        <v>182</v>
      </c>
      <c r="J280" s="82">
        <f t="shared" ref="J280" si="95">G$16/100</f>
        <v>0</v>
      </c>
      <c r="K280" s="83">
        <v>0.22</v>
      </c>
      <c r="L280" s="84">
        <f>E280*K280</f>
        <v>0</v>
      </c>
    </row>
    <row r="281" spans="1:12" ht="12.75" customHeight="1" x14ac:dyDescent="0.25">
      <c r="I281" s="111"/>
    </row>
    <row r="282" spans="1:12" ht="12.75" customHeight="1" x14ac:dyDescent="0.25">
      <c r="D282" s="19" t="s">
        <v>79</v>
      </c>
      <c r="I282" s="111"/>
    </row>
    <row r="283" spans="1:12" s="85" customFormat="1" ht="12.75" customHeight="1" x14ac:dyDescent="0.25">
      <c r="A283" s="88"/>
      <c r="B283" s="101" t="s">
        <v>84</v>
      </c>
      <c r="C283" s="98" t="s">
        <v>463</v>
      </c>
      <c r="D283" s="78" t="s">
        <v>464</v>
      </c>
      <c r="E283" s="100"/>
      <c r="F283" s="78" t="s">
        <v>188</v>
      </c>
      <c r="G283" s="80">
        <f>I283*(1-J283)</f>
        <v>64</v>
      </c>
      <c r="H283" s="81">
        <f>E283*G283</f>
        <v>0</v>
      </c>
      <c r="I283" s="80">
        <v>64</v>
      </c>
      <c r="J283" s="82">
        <f t="shared" ref="J283:J285" si="96">G$16/100</f>
        <v>0</v>
      </c>
      <c r="K283" s="83">
        <v>0.18</v>
      </c>
      <c r="L283" s="84">
        <f>E283*K283</f>
        <v>0</v>
      </c>
    </row>
    <row r="284" spans="1:12" s="85" customFormat="1" ht="12.75" customHeight="1" x14ac:dyDescent="0.25">
      <c r="A284" s="88"/>
      <c r="B284" s="101" t="s">
        <v>84</v>
      </c>
      <c r="C284" s="99" t="s">
        <v>465</v>
      </c>
      <c r="D284" s="78" t="s">
        <v>466</v>
      </c>
      <c r="E284" s="100"/>
      <c r="F284" s="78" t="s">
        <v>188</v>
      </c>
      <c r="G284" s="80">
        <f>I284*(1-J284)</f>
        <v>88</v>
      </c>
      <c r="H284" s="81">
        <f>E284*G284</f>
        <v>0</v>
      </c>
      <c r="I284" s="80">
        <v>88</v>
      </c>
      <c r="J284" s="82">
        <f t="shared" si="96"/>
        <v>0</v>
      </c>
      <c r="K284" s="83">
        <v>0.23</v>
      </c>
      <c r="L284" s="84">
        <f>E284*K284</f>
        <v>0</v>
      </c>
    </row>
    <row r="285" spans="1:12" s="85" customFormat="1" ht="12.75" customHeight="1" x14ac:dyDescent="0.25">
      <c r="A285" s="88"/>
      <c r="B285" s="101" t="s">
        <v>84</v>
      </c>
      <c r="C285" s="99" t="s">
        <v>467</v>
      </c>
      <c r="D285" s="78" t="s">
        <v>468</v>
      </c>
      <c r="E285" s="100"/>
      <c r="F285" s="78" t="s">
        <v>188</v>
      </c>
      <c r="G285" s="80">
        <f>I285*(1-J285)</f>
        <v>114</v>
      </c>
      <c r="H285" s="81">
        <f>E285*G285</f>
        <v>0</v>
      </c>
      <c r="I285" s="80">
        <v>114</v>
      </c>
      <c r="J285" s="82">
        <f t="shared" si="96"/>
        <v>0</v>
      </c>
      <c r="K285" s="83">
        <v>0.28000000000000003</v>
      </c>
      <c r="L285" s="84">
        <f>E285*K285</f>
        <v>0</v>
      </c>
    </row>
    <row r="286" spans="1:12" ht="12.75" customHeight="1" x14ac:dyDescent="0.25">
      <c r="I286" s="111"/>
    </row>
    <row r="287" spans="1:12" ht="12.75" customHeight="1" x14ac:dyDescent="0.25">
      <c r="D287" s="19" t="s">
        <v>829</v>
      </c>
      <c r="I287" s="111"/>
    </row>
    <row r="288" spans="1:12" s="85" customFormat="1" ht="12.75" customHeight="1" x14ac:dyDescent="0.2">
      <c r="A288" s="88"/>
      <c r="B288" s="106" t="s">
        <v>84</v>
      </c>
      <c r="C288" s="98" t="s">
        <v>823</v>
      </c>
      <c r="D288" s="78" t="s">
        <v>824</v>
      </c>
      <c r="E288" s="100"/>
      <c r="F288" s="78" t="s">
        <v>188</v>
      </c>
      <c r="G288" s="80">
        <f t="shared" ref="G288:G290" si="97">I288*(1-J288)</f>
        <v>51.5</v>
      </c>
      <c r="H288" s="81">
        <f t="shared" ref="H288:H290" si="98">E288*G288</f>
        <v>0</v>
      </c>
      <c r="I288" s="80">
        <v>51.5</v>
      </c>
      <c r="J288" s="82">
        <f t="shared" ref="J288:J290" si="99">H$16/100</f>
        <v>0</v>
      </c>
      <c r="K288" s="83">
        <v>0.1</v>
      </c>
      <c r="L288" s="84">
        <f t="shared" ref="L288:L290" si="100">E288*K288</f>
        <v>0</v>
      </c>
    </row>
    <row r="289" spans="1:12" s="85" customFormat="1" ht="12.75" customHeight="1" x14ac:dyDescent="0.2">
      <c r="A289" s="88"/>
      <c r="B289" s="106" t="s">
        <v>84</v>
      </c>
      <c r="C289" s="98" t="s">
        <v>825</v>
      </c>
      <c r="D289" s="78" t="s">
        <v>826</v>
      </c>
      <c r="E289" s="100"/>
      <c r="F289" s="78" t="s">
        <v>188</v>
      </c>
      <c r="G289" s="80">
        <f t="shared" si="97"/>
        <v>76</v>
      </c>
      <c r="H289" s="81">
        <f t="shared" si="98"/>
        <v>0</v>
      </c>
      <c r="I289" s="80">
        <v>76</v>
      </c>
      <c r="J289" s="82">
        <f t="shared" si="99"/>
        <v>0</v>
      </c>
      <c r="K289" s="83">
        <v>0.19</v>
      </c>
      <c r="L289" s="84">
        <f t="shared" si="100"/>
        <v>0</v>
      </c>
    </row>
    <row r="290" spans="1:12" s="85" customFormat="1" ht="12.75" customHeight="1" x14ac:dyDescent="0.2">
      <c r="A290" s="88"/>
      <c r="B290" s="106" t="s">
        <v>84</v>
      </c>
      <c r="C290" s="98" t="s">
        <v>827</v>
      </c>
      <c r="D290" s="78" t="s">
        <v>828</v>
      </c>
      <c r="E290" s="100"/>
      <c r="F290" s="78" t="s">
        <v>188</v>
      </c>
      <c r="G290" s="80">
        <f t="shared" si="97"/>
        <v>98.5</v>
      </c>
      <c r="H290" s="81">
        <f t="shared" si="98"/>
        <v>0</v>
      </c>
      <c r="I290" s="80">
        <v>98.5</v>
      </c>
      <c r="J290" s="82">
        <f t="shared" si="99"/>
        <v>0</v>
      </c>
      <c r="K290" s="83">
        <v>0.25</v>
      </c>
      <c r="L290" s="84">
        <f t="shared" si="100"/>
        <v>0</v>
      </c>
    </row>
    <row r="291" spans="1:12" ht="12.75" customHeight="1" x14ac:dyDescent="0.25">
      <c r="I291" s="111"/>
    </row>
    <row r="292" spans="1:12" ht="12.75" customHeight="1" x14ac:dyDescent="0.25">
      <c r="D292" s="19" t="s">
        <v>80</v>
      </c>
      <c r="I292" s="111"/>
    </row>
    <row r="293" spans="1:12" s="85" customFormat="1" ht="12.75" customHeight="1" x14ac:dyDescent="0.25">
      <c r="A293" s="88"/>
      <c r="B293" s="101" t="s">
        <v>84</v>
      </c>
      <c r="C293" s="95" t="s">
        <v>469</v>
      </c>
      <c r="D293" s="78" t="s">
        <v>470</v>
      </c>
      <c r="E293" s="100"/>
      <c r="F293" s="78" t="s">
        <v>188</v>
      </c>
      <c r="G293" s="80">
        <f t="shared" ref="G293:G301" si="101">I293*(1-J293)</f>
        <v>83</v>
      </c>
      <c r="H293" s="81">
        <f t="shared" ref="H293:H301" si="102">E293*G293</f>
        <v>0</v>
      </c>
      <c r="I293" s="80">
        <v>83</v>
      </c>
      <c r="J293" s="82">
        <f t="shared" ref="J293:J299" si="103">G$16/100</f>
        <v>0</v>
      </c>
      <c r="K293" s="83">
        <v>0.17</v>
      </c>
      <c r="L293" s="84">
        <f t="shared" ref="L293:L301" si="104">E293*K293</f>
        <v>0</v>
      </c>
    </row>
    <row r="294" spans="1:12" s="85" customFormat="1" ht="12.75" customHeight="1" x14ac:dyDescent="0.25">
      <c r="A294" s="88"/>
      <c r="B294" s="101" t="s">
        <v>84</v>
      </c>
      <c r="C294" s="95" t="s">
        <v>471</v>
      </c>
      <c r="D294" s="78" t="s">
        <v>472</v>
      </c>
      <c r="E294" s="100"/>
      <c r="F294" s="78" t="s">
        <v>188</v>
      </c>
      <c r="G294" s="80">
        <f t="shared" si="101"/>
        <v>113</v>
      </c>
      <c r="H294" s="81">
        <f t="shared" si="102"/>
        <v>0</v>
      </c>
      <c r="I294" s="80">
        <v>113</v>
      </c>
      <c r="J294" s="82">
        <f t="shared" si="103"/>
        <v>0</v>
      </c>
      <c r="K294" s="83">
        <v>0.21</v>
      </c>
      <c r="L294" s="84">
        <f t="shared" si="104"/>
        <v>0</v>
      </c>
    </row>
    <row r="295" spans="1:12" s="85" customFormat="1" ht="12.75" customHeight="1" x14ac:dyDescent="0.25">
      <c r="A295" s="88"/>
      <c r="B295" s="101" t="s">
        <v>84</v>
      </c>
      <c r="C295" s="95" t="s">
        <v>473</v>
      </c>
      <c r="D295" s="78" t="s">
        <v>474</v>
      </c>
      <c r="E295" s="100"/>
      <c r="F295" s="78" t="s">
        <v>188</v>
      </c>
      <c r="G295" s="80">
        <f t="shared" si="101"/>
        <v>136</v>
      </c>
      <c r="H295" s="81">
        <f t="shared" si="102"/>
        <v>0</v>
      </c>
      <c r="I295" s="80">
        <v>136</v>
      </c>
      <c r="J295" s="82">
        <f t="shared" si="103"/>
        <v>0</v>
      </c>
      <c r="K295" s="83">
        <v>0.25</v>
      </c>
      <c r="L295" s="84">
        <f t="shared" si="104"/>
        <v>0</v>
      </c>
    </row>
    <row r="296" spans="1:12" s="85" customFormat="1" ht="12.75" customHeight="1" x14ac:dyDescent="0.25">
      <c r="A296" s="88"/>
      <c r="B296" s="101" t="s">
        <v>84</v>
      </c>
      <c r="C296" s="95" t="s">
        <v>475</v>
      </c>
      <c r="D296" s="78" t="s">
        <v>476</v>
      </c>
      <c r="E296" s="100"/>
      <c r="F296" s="78" t="s">
        <v>188</v>
      </c>
      <c r="G296" s="80">
        <f t="shared" si="101"/>
        <v>185</v>
      </c>
      <c r="H296" s="81">
        <f t="shared" si="102"/>
        <v>0</v>
      </c>
      <c r="I296" s="80">
        <v>185</v>
      </c>
      <c r="J296" s="82">
        <f t="shared" si="103"/>
        <v>0</v>
      </c>
      <c r="K296" s="83">
        <v>0.47</v>
      </c>
      <c r="L296" s="84">
        <f t="shared" si="104"/>
        <v>0</v>
      </c>
    </row>
    <row r="297" spans="1:12" s="85" customFormat="1" ht="12.75" customHeight="1" x14ac:dyDescent="0.25">
      <c r="A297" s="88"/>
      <c r="B297" s="101" t="s">
        <v>84</v>
      </c>
      <c r="C297" s="95" t="s">
        <v>477</v>
      </c>
      <c r="D297" s="78" t="s">
        <v>478</v>
      </c>
      <c r="E297" s="100"/>
      <c r="F297" s="78" t="s">
        <v>188</v>
      </c>
      <c r="G297" s="80">
        <f t="shared" si="101"/>
        <v>313</v>
      </c>
      <c r="H297" s="81">
        <f t="shared" si="102"/>
        <v>0</v>
      </c>
      <c r="I297" s="80">
        <v>313</v>
      </c>
      <c r="J297" s="82">
        <f t="shared" si="103"/>
        <v>0</v>
      </c>
      <c r="K297" s="83">
        <v>0.6</v>
      </c>
      <c r="L297" s="84">
        <f t="shared" si="104"/>
        <v>0</v>
      </c>
    </row>
    <row r="298" spans="1:12" s="85" customFormat="1" ht="12.75" customHeight="1" x14ac:dyDescent="0.25">
      <c r="A298" s="88"/>
      <c r="B298" s="101" t="s">
        <v>84</v>
      </c>
      <c r="C298" s="95" t="s">
        <v>479</v>
      </c>
      <c r="D298" s="78" t="s">
        <v>480</v>
      </c>
      <c r="E298" s="100"/>
      <c r="F298" s="78" t="s">
        <v>188</v>
      </c>
      <c r="G298" s="80">
        <f t="shared" si="101"/>
        <v>343</v>
      </c>
      <c r="H298" s="81">
        <f t="shared" si="102"/>
        <v>0</v>
      </c>
      <c r="I298" s="80">
        <v>343</v>
      </c>
      <c r="J298" s="82">
        <f t="shared" si="103"/>
        <v>0</v>
      </c>
      <c r="K298" s="83">
        <v>0.97</v>
      </c>
      <c r="L298" s="84">
        <f t="shared" si="104"/>
        <v>0</v>
      </c>
    </row>
    <row r="299" spans="1:12" s="85" customFormat="1" ht="12.75" customHeight="1" x14ac:dyDescent="0.25">
      <c r="A299" s="88"/>
      <c r="B299" s="101" t="s">
        <v>84</v>
      </c>
      <c r="C299" s="95" t="s">
        <v>481</v>
      </c>
      <c r="D299" s="78" t="s">
        <v>482</v>
      </c>
      <c r="E299" s="100"/>
      <c r="F299" s="78" t="s">
        <v>188</v>
      </c>
      <c r="G299" s="80">
        <f t="shared" si="101"/>
        <v>365</v>
      </c>
      <c r="H299" s="81">
        <f t="shared" si="102"/>
        <v>0</v>
      </c>
      <c r="I299" s="80">
        <v>365</v>
      </c>
      <c r="J299" s="82">
        <f t="shared" si="103"/>
        <v>0</v>
      </c>
      <c r="K299" s="83">
        <v>1.1299999999999999</v>
      </c>
      <c r="L299" s="84">
        <f t="shared" si="104"/>
        <v>0</v>
      </c>
    </row>
    <row r="300" spans="1:12" s="85" customFormat="1" ht="12.75" customHeight="1" x14ac:dyDescent="0.2">
      <c r="A300" s="88"/>
      <c r="B300" s="106" t="s">
        <v>84</v>
      </c>
      <c r="C300" s="98" t="s">
        <v>844</v>
      </c>
      <c r="D300" s="78" t="s">
        <v>845</v>
      </c>
      <c r="E300" s="100"/>
      <c r="F300" s="78" t="s">
        <v>188</v>
      </c>
      <c r="G300" s="80">
        <f t="shared" si="101"/>
        <v>105</v>
      </c>
      <c r="H300" s="81">
        <f t="shared" si="102"/>
        <v>0</v>
      </c>
      <c r="I300" s="80">
        <v>105</v>
      </c>
      <c r="J300" s="82">
        <f t="shared" ref="J300:J301" si="105">H$16/100</f>
        <v>0</v>
      </c>
      <c r="K300" s="83">
        <v>0.23</v>
      </c>
      <c r="L300" s="84">
        <f t="shared" si="104"/>
        <v>0</v>
      </c>
    </row>
    <row r="301" spans="1:12" s="85" customFormat="1" ht="12.75" customHeight="1" x14ac:dyDescent="0.2">
      <c r="A301" s="88"/>
      <c r="B301" s="106" t="s">
        <v>84</v>
      </c>
      <c r="C301" s="98" t="s">
        <v>846</v>
      </c>
      <c r="D301" s="78" t="s">
        <v>847</v>
      </c>
      <c r="E301" s="100"/>
      <c r="F301" s="78" t="s">
        <v>188</v>
      </c>
      <c r="G301" s="80">
        <f t="shared" si="101"/>
        <v>127</v>
      </c>
      <c r="H301" s="81">
        <f t="shared" si="102"/>
        <v>0</v>
      </c>
      <c r="I301" s="80">
        <v>127</v>
      </c>
      <c r="J301" s="82">
        <f t="shared" si="105"/>
        <v>0</v>
      </c>
      <c r="K301" s="83">
        <v>0.44</v>
      </c>
      <c r="L301" s="84">
        <f t="shared" si="104"/>
        <v>0</v>
      </c>
    </row>
    <row r="302" spans="1:12" ht="12.75" customHeight="1" x14ac:dyDescent="0.25">
      <c r="I302" s="111"/>
    </row>
    <row r="303" spans="1:12" ht="12.75" customHeight="1" x14ac:dyDescent="0.25">
      <c r="D303" s="19" t="s">
        <v>81</v>
      </c>
      <c r="I303" s="111"/>
    </row>
    <row r="304" spans="1:12" s="85" customFormat="1" ht="12.75" customHeight="1" x14ac:dyDescent="0.25">
      <c r="A304" s="88"/>
      <c r="B304" s="101" t="s">
        <v>84</v>
      </c>
      <c r="C304" s="95" t="s">
        <v>483</v>
      </c>
      <c r="D304" s="78" t="s">
        <v>484</v>
      </c>
      <c r="E304" s="100"/>
      <c r="F304" s="78" t="s">
        <v>188</v>
      </c>
      <c r="G304" s="80">
        <f t="shared" ref="G304:G308" si="106">I304*(1-J304)</f>
        <v>100</v>
      </c>
      <c r="H304" s="81">
        <f t="shared" ref="H304:H308" si="107">E304*G304</f>
        <v>0</v>
      </c>
      <c r="I304" s="80">
        <v>100</v>
      </c>
      <c r="J304" s="82">
        <f t="shared" ref="J304:J308" si="108">G$16/100</f>
        <v>0</v>
      </c>
      <c r="K304" s="83">
        <v>0.56000000000000005</v>
      </c>
      <c r="L304" s="84">
        <f t="shared" ref="L304:L308" si="109">E304*K304</f>
        <v>0</v>
      </c>
    </row>
    <row r="305" spans="1:78" s="85" customFormat="1" ht="12.75" customHeight="1" x14ac:dyDescent="0.25">
      <c r="A305" s="88"/>
      <c r="B305" s="101" t="s">
        <v>84</v>
      </c>
      <c r="C305" s="95" t="s">
        <v>485</v>
      </c>
      <c r="D305" s="78" t="s">
        <v>486</v>
      </c>
      <c r="E305" s="100"/>
      <c r="F305" s="78" t="s">
        <v>188</v>
      </c>
      <c r="G305" s="80">
        <f>I305*(1-J305)</f>
        <v>127</v>
      </c>
      <c r="H305" s="81">
        <f>E305*G305</f>
        <v>0</v>
      </c>
      <c r="I305" s="80">
        <v>127</v>
      </c>
      <c r="J305" s="82">
        <f t="shared" si="108"/>
        <v>0</v>
      </c>
      <c r="K305" s="83">
        <v>0.61</v>
      </c>
      <c r="L305" s="84">
        <f>E305*K305</f>
        <v>0</v>
      </c>
    </row>
    <row r="306" spans="1:78" s="85" customFormat="1" ht="12.75" customHeight="1" x14ac:dyDescent="0.25">
      <c r="A306" s="88"/>
      <c r="B306" s="101" t="s">
        <v>84</v>
      </c>
      <c r="C306" s="95" t="s">
        <v>487</v>
      </c>
      <c r="D306" s="78" t="s">
        <v>488</v>
      </c>
      <c r="E306" s="100"/>
      <c r="F306" s="78" t="s">
        <v>188</v>
      </c>
      <c r="G306" s="80">
        <f t="shared" si="106"/>
        <v>140</v>
      </c>
      <c r="H306" s="81">
        <f t="shared" si="107"/>
        <v>0</v>
      </c>
      <c r="I306" s="80">
        <v>140</v>
      </c>
      <c r="J306" s="82">
        <f t="shared" si="108"/>
        <v>0</v>
      </c>
      <c r="K306" s="83">
        <v>0.67</v>
      </c>
      <c r="L306" s="84">
        <f t="shared" si="109"/>
        <v>0</v>
      </c>
    </row>
    <row r="307" spans="1:78" s="85" customFormat="1" ht="12.75" customHeight="1" x14ac:dyDescent="0.25">
      <c r="A307" s="88"/>
      <c r="B307" s="101" t="s">
        <v>84</v>
      </c>
      <c r="C307" s="95" t="s">
        <v>489</v>
      </c>
      <c r="D307" s="78" t="s">
        <v>490</v>
      </c>
      <c r="E307" s="100"/>
      <c r="F307" s="78" t="s">
        <v>188</v>
      </c>
      <c r="G307" s="80">
        <f t="shared" si="106"/>
        <v>162</v>
      </c>
      <c r="H307" s="81">
        <f t="shared" si="107"/>
        <v>0</v>
      </c>
      <c r="I307" s="80">
        <v>162</v>
      </c>
      <c r="J307" s="82">
        <f t="shared" si="108"/>
        <v>0</v>
      </c>
      <c r="K307" s="83">
        <v>0.78</v>
      </c>
      <c r="L307" s="84">
        <f t="shared" si="109"/>
        <v>0</v>
      </c>
    </row>
    <row r="308" spans="1:78" s="85" customFormat="1" ht="12.75" customHeight="1" x14ac:dyDescent="0.25">
      <c r="A308" s="88"/>
      <c r="B308" s="101" t="s">
        <v>84</v>
      </c>
      <c r="C308" s="95" t="s">
        <v>491</v>
      </c>
      <c r="D308" s="78" t="s">
        <v>492</v>
      </c>
      <c r="E308" s="100"/>
      <c r="F308" s="78" t="s">
        <v>188</v>
      </c>
      <c r="G308" s="80">
        <f t="shared" si="106"/>
        <v>16</v>
      </c>
      <c r="H308" s="81">
        <f t="shared" si="107"/>
        <v>0</v>
      </c>
      <c r="I308" s="80">
        <v>16</v>
      </c>
      <c r="J308" s="82">
        <f t="shared" si="108"/>
        <v>0</v>
      </c>
      <c r="K308" s="83">
        <v>0.03</v>
      </c>
      <c r="L308" s="84">
        <f t="shared" si="109"/>
        <v>0</v>
      </c>
    </row>
    <row r="309" spans="1:78" ht="12.75" customHeight="1" x14ac:dyDescent="0.25">
      <c r="I309" s="111"/>
    </row>
    <row r="310" spans="1:78" ht="12.75" customHeight="1" x14ac:dyDescent="0.25">
      <c r="D310" s="19" t="s">
        <v>507</v>
      </c>
      <c r="I310" s="111"/>
    </row>
    <row r="311" spans="1:78" s="2" customFormat="1" ht="12.75" customHeight="1" x14ac:dyDescent="0.2">
      <c r="A311" s="88"/>
      <c r="B311" s="106" t="s">
        <v>84</v>
      </c>
      <c r="C311" s="96" t="s">
        <v>1261</v>
      </c>
      <c r="D311" s="12" t="s">
        <v>1262</v>
      </c>
      <c r="E311" s="79"/>
      <c r="F311" s="12" t="s">
        <v>188</v>
      </c>
      <c r="G311" s="89">
        <f t="shared" ref="G311:G317" si="110">I311*(1-J311)</f>
        <v>200.5</v>
      </c>
      <c r="H311" s="90">
        <f t="shared" ref="H311:H317" si="111">E311*G311</f>
        <v>0</v>
      </c>
      <c r="I311" s="89">
        <v>200.5</v>
      </c>
      <c r="J311" s="91">
        <f>G$17/100</f>
        <v>0</v>
      </c>
      <c r="K311" s="92">
        <v>0.51</v>
      </c>
      <c r="L311" s="35">
        <f>E311*K311</f>
        <v>0</v>
      </c>
      <c r="M311" s="85"/>
      <c r="N311" s="85"/>
      <c r="O311" s="85"/>
      <c r="P311" s="85"/>
      <c r="Q311" s="85"/>
      <c r="R311" s="85"/>
      <c r="S311" s="85"/>
      <c r="T311" s="85"/>
      <c r="U311" s="85"/>
      <c r="V311" s="85"/>
      <c r="W311" s="85"/>
      <c r="X311" s="85"/>
      <c r="Y311" s="85"/>
      <c r="Z311" s="85"/>
      <c r="AA311" s="85"/>
      <c r="AB311" s="85"/>
      <c r="AC311" s="85"/>
      <c r="AD311" s="85"/>
      <c r="AE311" s="85"/>
      <c r="AF311" s="85"/>
      <c r="AG311" s="85"/>
      <c r="AH311" s="85"/>
      <c r="AI311" s="85"/>
      <c r="AJ311" s="85"/>
      <c r="AK311" s="85"/>
      <c r="AL311" s="85"/>
      <c r="AM311" s="85"/>
      <c r="AN311" s="85"/>
      <c r="AO311" s="85"/>
      <c r="AP311" s="85"/>
      <c r="AQ311" s="85"/>
      <c r="AR311" s="85"/>
      <c r="AS311" s="85"/>
      <c r="AT311" s="85"/>
      <c r="AU311" s="85"/>
      <c r="AV311" s="85"/>
      <c r="AW311" s="85"/>
      <c r="AX311" s="85"/>
      <c r="AY311" s="85"/>
      <c r="AZ311" s="85"/>
      <c r="BA311" s="85"/>
      <c r="BB311" s="85"/>
      <c r="BC311" s="85"/>
      <c r="BD311" s="85"/>
      <c r="BE311" s="85"/>
      <c r="BF311" s="85"/>
      <c r="BG311" s="85"/>
      <c r="BH311" s="85"/>
      <c r="BI311" s="85"/>
      <c r="BJ311" s="85"/>
      <c r="BK311" s="85"/>
      <c r="BL311" s="85"/>
      <c r="BM311" s="85"/>
      <c r="BN311" s="85"/>
      <c r="BO311" s="85"/>
      <c r="BP311" s="85"/>
      <c r="BQ311" s="85"/>
      <c r="BR311" s="85"/>
      <c r="BS311" s="85"/>
      <c r="BT311" s="85"/>
      <c r="BU311" s="85"/>
      <c r="BV311" s="85"/>
      <c r="BW311" s="85"/>
      <c r="BX311" s="85"/>
      <c r="BY311" s="85"/>
      <c r="BZ311" s="85"/>
    </row>
    <row r="312" spans="1:78" s="2" customFormat="1" ht="12.75" customHeight="1" x14ac:dyDescent="0.2">
      <c r="A312" s="88"/>
      <c r="B312" s="106" t="s">
        <v>84</v>
      </c>
      <c r="C312" s="96" t="s">
        <v>1263</v>
      </c>
      <c r="D312" s="12" t="s">
        <v>1264</v>
      </c>
      <c r="E312" s="79"/>
      <c r="F312" s="12" t="s">
        <v>188</v>
      </c>
      <c r="G312" s="89">
        <f t="shared" si="110"/>
        <v>208.5</v>
      </c>
      <c r="H312" s="90">
        <f t="shared" si="111"/>
        <v>0</v>
      </c>
      <c r="I312" s="89">
        <v>208.5</v>
      </c>
      <c r="J312" s="91">
        <f t="shared" ref="J312:J315" si="112">G$17/100</f>
        <v>0</v>
      </c>
      <c r="K312" s="92">
        <v>0.6</v>
      </c>
      <c r="L312" s="35">
        <f t="shared" ref="L312:L317" si="113">E312*K312</f>
        <v>0</v>
      </c>
      <c r="M312" s="85"/>
      <c r="N312" s="85"/>
      <c r="O312" s="85"/>
      <c r="P312" s="85"/>
      <c r="Q312" s="85"/>
      <c r="R312" s="85"/>
      <c r="S312" s="85"/>
      <c r="T312" s="85"/>
      <c r="U312" s="85"/>
      <c r="V312" s="85"/>
      <c r="W312" s="85"/>
      <c r="X312" s="85"/>
      <c r="Y312" s="85"/>
      <c r="Z312" s="85"/>
      <c r="AA312" s="85"/>
      <c r="AB312" s="85"/>
      <c r="AC312" s="85"/>
      <c r="AD312" s="85"/>
      <c r="AE312" s="85"/>
      <c r="AF312" s="85"/>
      <c r="AG312" s="85"/>
      <c r="AH312" s="85"/>
      <c r="AI312" s="85"/>
      <c r="AJ312" s="85"/>
      <c r="AK312" s="85"/>
      <c r="AL312" s="85"/>
      <c r="AM312" s="85"/>
      <c r="AN312" s="85"/>
      <c r="AO312" s="85"/>
      <c r="AP312" s="85"/>
      <c r="AQ312" s="85"/>
      <c r="AR312" s="85"/>
      <c r="AS312" s="85"/>
      <c r="AT312" s="85"/>
      <c r="AU312" s="85"/>
      <c r="AV312" s="85"/>
      <c r="AW312" s="85"/>
      <c r="AX312" s="85"/>
      <c r="AY312" s="85"/>
      <c r="AZ312" s="85"/>
      <c r="BA312" s="85"/>
      <c r="BB312" s="85"/>
      <c r="BC312" s="85"/>
      <c r="BD312" s="85"/>
      <c r="BE312" s="85"/>
      <c r="BF312" s="85"/>
      <c r="BG312" s="85"/>
      <c r="BH312" s="85"/>
      <c r="BI312" s="85"/>
      <c r="BJ312" s="85"/>
      <c r="BK312" s="85"/>
      <c r="BL312" s="85"/>
      <c r="BM312" s="85"/>
      <c r="BN312" s="85"/>
      <c r="BO312" s="85"/>
      <c r="BP312" s="85"/>
      <c r="BQ312" s="85"/>
      <c r="BR312" s="85"/>
      <c r="BS312" s="85"/>
      <c r="BT312" s="85"/>
      <c r="BU312" s="85"/>
      <c r="BV312" s="85"/>
      <c r="BW312" s="85"/>
      <c r="BX312" s="85"/>
      <c r="BY312" s="85"/>
      <c r="BZ312" s="85"/>
    </row>
    <row r="313" spans="1:78" s="2" customFormat="1" ht="12.75" customHeight="1" x14ac:dyDescent="0.2">
      <c r="A313" s="88"/>
      <c r="B313" s="106" t="s">
        <v>84</v>
      </c>
      <c r="C313" s="96" t="s">
        <v>1265</v>
      </c>
      <c r="D313" s="12" t="s">
        <v>1266</v>
      </c>
      <c r="E313" s="79"/>
      <c r="F313" s="12" t="s">
        <v>188</v>
      </c>
      <c r="G313" s="89">
        <f t="shared" si="110"/>
        <v>247</v>
      </c>
      <c r="H313" s="90">
        <f t="shared" si="111"/>
        <v>0</v>
      </c>
      <c r="I313" s="89">
        <v>247</v>
      </c>
      <c r="J313" s="91">
        <f t="shared" si="112"/>
        <v>0</v>
      </c>
      <c r="K313" s="92">
        <v>0.95</v>
      </c>
      <c r="L313" s="35">
        <f t="shared" si="113"/>
        <v>0</v>
      </c>
      <c r="M313" s="85"/>
      <c r="N313" s="85"/>
      <c r="O313" s="85"/>
      <c r="P313" s="85"/>
      <c r="Q313" s="85"/>
      <c r="R313" s="85"/>
      <c r="S313" s="85"/>
      <c r="T313" s="85"/>
      <c r="U313" s="85"/>
      <c r="V313" s="85"/>
      <c r="W313" s="85"/>
      <c r="X313" s="85"/>
      <c r="Y313" s="85"/>
      <c r="Z313" s="85"/>
      <c r="AA313" s="85"/>
      <c r="AB313" s="85"/>
      <c r="AC313" s="85"/>
      <c r="AD313" s="85"/>
      <c r="AE313" s="85"/>
      <c r="AF313" s="85"/>
      <c r="AG313" s="85"/>
      <c r="AH313" s="85"/>
      <c r="AI313" s="85"/>
      <c r="AJ313" s="85"/>
      <c r="AK313" s="85"/>
      <c r="AL313" s="85"/>
      <c r="AM313" s="85"/>
      <c r="AN313" s="85"/>
      <c r="AO313" s="85"/>
      <c r="AP313" s="85"/>
      <c r="AQ313" s="85"/>
      <c r="AR313" s="85"/>
      <c r="AS313" s="85"/>
      <c r="AT313" s="85"/>
      <c r="AU313" s="85"/>
      <c r="AV313" s="85"/>
      <c r="AW313" s="85"/>
      <c r="AX313" s="85"/>
      <c r="AY313" s="85"/>
      <c r="AZ313" s="85"/>
      <c r="BA313" s="85"/>
      <c r="BB313" s="85"/>
      <c r="BC313" s="85"/>
      <c r="BD313" s="85"/>
      <c r="BE313" s="85"/>
      <c r="BF313" s="85"/>
      <c r="BG313" s="85"/>
      <c r="BH313" s="85"/>
      <c r="BI313" s="85"/>
      <c r="BJ313" s="85"/>
      <c r="BK313" s="85"/>
      <c r="BL313" s="85"/>
      <c r="BM313" s="85"/>
      <c r="BN313" s="85"/>
      <c r="BO313" s="85"/>
      <c r="BP313" s="85"/>
      <c r="BQ313" s="85"/>
      <c r="BR313" s="85"/>
      <c r="BS313" s="85"/>
      <c r="BT313" s="85"/>
      <c r="BU313" s="85"/>
      <c r="BV313" s="85"/>
      <c r="BW313" s="85"/>
      <c r="BX313" s="85"/>
      <c r="BY313" s="85"/>
      <c r="BZ313" s="85"/>
    </row>
    <row r="314" spans="1:78" s="2" customFormat="1" ht="12.75" customHeight="1" x14ac:dyDescent="0.2">
      <c r="A314" s="88"/>
      <c r="B314" s="106" t="s">
        <v>84</v>
      </c>
      <c r="C314" s="96" t="s">
        <v>1267</v>
      </c>
      <c r="D314" s="12" t="s">
        <v>1268</v>
      </c>
      <c r="E314" s="79"/>
      <c r="F314" s="12" t="s">
        <v>188</v>
      </c>
      <c r="G314" s="89">
        <f t="shared" si="110"/>
        <v>287</v>
      </c>
      <c r="H314" s="90">
        <f t="shared" si="111"/>
        <v>0</v>
      </c>
      <c r="I314" s="89">
        <v>287</v>
      </c>
      <c r="J314" s="91">
        <f t="shared" si="112"/>
        <v>0</v>
      </c>
      <c r="K314" s="92">
        <v>1.19</v>
      </c>
      <c r="L314" s="35">
        <f t="shared" si="113"/>
        <v>0</v>
      </c>
      <c r="M314" s="85"/>
      <c r="N314" s="85"/>
      <c r="O314" s="85"/>
      <c r="P314" s="85"/>
      <c r="Q314" s="85"/>
      <c r="R314" s="85"/>
      <c r="S314" s="85"/>
      <c r="T314" s="85"/>
      <c r="U314" s="85"/>
      <c r="V314" s="85"/>
      <c r="W314" s="85"/>
      <c r="X314" s="85"/>
      <c r="Y314" s="85"/>
      <c r="Z314" s="85"/>
      <c r="AA314" s="85"/>
      <c r="AB314" s="85"/>
      <c r="AC314" s="85"/>
      <c r="AD314" s="85"/>
      <c r="AE314" s="85"/>
      <c r="AF314" s="85"/>
      <c r="AG314" s="85"/>
      <c r="AH314" s="85"/>
      <c r="AI314" s="85"/>
      <c r="AJ314" s="85"/>
      <c r="AK314" s="85"/>
      <c r="AL314" s="85"/>
      <c r="AM314" s="85"/>
      <c r="AN314" s="85"/>
      <c r="AO314" s="85"/>
      <c r="AP314" s="85"/>
      <c r="AQ314" s="85"/>
      <c r="AR314" s="85"/>
      <c r="AS314" s="85"/>
      <c r="AT314" s="85"/>
      <c r="AU314" s="85"/>
      <c r="AV314" s="85"/>
      <c r="AW314" s="85"/>
      <c r="AX314" s="85"/>
      <c r="AY314" s="85"/>
      <c r="AZ314" s="85"/>
      <c r="BA314" s="85"/>
      <c r="BB314" s="85"/>
      <c r="BC314" s="85"/>
      <c r="BD314" s="85"/>
      <c r="BE314" s="85"/>
      <c r="BF314" s="85"/>
      <c r="BG314" s="85"/>
      <c r="BH314" s="85"/>
      <c r="BI314" s="85"/>
      <c r="BJ314" s="85"/>
      <c r="BK314" s="85"/>
      <c r="BL314" s="85"/>
      <c r="BM314" s="85"/>
      <c r="BN314" s="85"/>
      <c r="BO314" s="85"/>
      <c r="BP314" s="85"/>
      <c r="BQ314" s="85"/>
      <c r="BR314" s="85"/>
      <c r="BS314" s="85"/>
      <c r="BT314" s="85"/>
      <c r="BU314" s="85"/>
      <c r="BV314" s="85"/>
      <c r="BW314" s="85"/>
      <c r="BX314" s="85"/>
      <c r="BY314" s="85"/>
      <c r="BZ314" s="85"/>
    </row>
    <row r="315" spans="1:78" s="2" customFormat="1" ht="12.75" customHeight="1" x14ac:dyDescent="0.2">
      <c r="A315" s="88"/>
      <c r="B315" s="106" t="s">
        <v>84</v>
      </c>
      <c r="C315" s="96" t="s">
        <v>1269</v>
      </c>
      <c r="D315" s="12" t="s">
        <v>1270</v>
      </c>
      <c r="E315" s="79"/>
      <c r="F315" s="12" t="s">
        <v>188</v>
      </c>
      <c r="G315" s="89">
        <f t="shared" si="110"/>
        <v>366</v>
      </c>
      <c r="H315" s="90">
        <f t="shared" si="111"/>
        <v>0</v>
      </c>
      <c r="I315" s="89">
        <v>366</v>
      </c>
      <c r="J315" s="91">
        <f t="shared" si="112"/>
        <v>0</v>
      </c>
      <c r="K315" s="92">
        <v>1.48</v>
      </c>
      <c r="L315" s="35">
        <f t="shared" si="113"/>
        <v>0</v>
      </c>
      <c r="M315" s="85"/>
      <c r="N315" s="85"/>
      <c r="O315" s="85"/>
      <c r="P315" s="85"/>
      <c r="Q315" s="85"/>
      <c r="R315" s="85"/>
      <c r="S315" s="85"/>
      <c r="T315" s="85"/>
      <c r="U315" s="85"/>
      <c r="V315" s="85"/>
      <c r="W315" s="85"/>
      <c r="X315" s="85"/>
      <c r="Y315" s="85"/>
      <c r="Z315" s="85"/>
      <c r="AA315" s="85"/>
      <c r="AB315" s="85"/>
      <c r="AC315" s="85"/>
      <c r="AD315" s="85"/>
      <c r="AE315" s="85"/>
      <c r="AF315" s="85"/>
      <c r="AG315" s="85"/>
      <c r="AH315" s="85"/>
      <c r="AI315" s="85"/>
      <c r="AJ315" s="85"/>
      <c r="AK315" s="85"/>
      <c r="AL315" s="85"/>
      <c r="AM315" s="85"/>
      <c r="AN315" s="85"/>
      <c r="AO315" s="85"/>
      <c r="AP315" s="85"/>
      <c r="AQ315" s="85"/>
      <c r="AR315" s="85"/>
      <c r="AS315" s="85"/>
      <c r="AT315" s="85"/>
      <c r="AU315" s="85"/>
      <c r="AV315" s="85"/>
      <c r="AW315" s="85"/>
      <c r="AX315" s="85"/>
      <c r="AY315" s="85"/>
      <c r="AZ315" s="85"/>
      <c r="BA315" s="85"/>
      <c r="BB315" s="85"/>
      <c r="BC315" s="85"/>
      <c r="BD315" s="85"/>
      <c r="BE315" s="85"/>
      <c r="BF315" s="85"/>
      <c r="BG315" s="85"/>
      <c r="BH315" s="85"/>
      <c r="BI315" s="85"/>
      <c r="BJ315" s="85"/>
      <c r="BK315" s="85"/>
      <c r="BL315" s="85"/>
      <c r="BM315" s="85"/>
      <c r="BN315" s="85"/>
      <c r="BO315" s="85"/>
      <c r="BP315" s="85"/>
      <c r="BQ315" s="85"/>
      <c r="BR315" s="85"/>
      <c r="BS315" s="85"/>
      <c r="BT315" s="85"/>
      <c r="BU315" s="85"/>
      <c r="BV315" s="85"/>
      <c r="BW315" s="85"/>
      <c r="BX315" s="85"/>
      <c r="BY315" s="85"/>
      <c r="BZ315" s="85"/>
    </row>
    <row r="316" spans="1:78" s="2" customFormat="1" ht="12.75" customHeight="1" x14ac:dyDescent="0.2">
      <c r="A316" s="88"/>
      <c r="B316" s="106" t="s">
        <v>84</v>
      </c>
      <c r="C316" s="96" t="s">
        <v>1271</v>
      </c>
      <c r="D316" s="12" t="s">
        <v>1272</v>
      </c>
      <c r="E316" s="79"/>
      <c r="F316" s="12" t="s">
        <v>188</v>
      </c>
      <c r="G316" s="89">
        <f t="shared" si="110"/>
        <v>389</v>
      </c>
      <c r="H316" s="90">
        <f t="shared" si="111"/>
        <v>0</v>
      </c>
      <c r="I316" s="89">
        <v>389</v>
      </c>
      <c r="J316" s="91">
        <f>G$17/100</f>
        <v>0</v>
      </c>
      <c r="K316" s="92">
        <v>2.0699999999999998</v>
      </c>
      <c r="L316" s="35">
        <f t="shared" si="113"/>
        <v>0</v>
      </c>
      <c r="M316" s="85"/>
      <c r="N316" s="85"/>
      <c r="O316" s="85"/>
      <c r="P316" s="85"/>
      <c r="Q316" s="85"/>
      <c r="R316" s="85"/>
      <c r="S316" s="85"/>
      <c r="T316" s="85"/>
      <c r="U316" s="85"/>
      <c r="V316" s="85"/>
      <c r="W316" s="85"/>
      <c r="X316" s="85"/>
      <c r="Y316" s="85"/>
      <c r="Z316" s="85"/>
      <c r="AA316" s="85"/>
      <c r="AB316" s="85"/>
      <c r="AC316" s="85"/>
      <c r="AD316" s="85"/>
      <c r="AE316" s="85"/>
      <c r="AF316" s="85"/>
      <c r="AG316" s="85"/>
      <c r="AH316" s="85"/>
      <c r="AI316" s="85"/>
      <c r="AJ316" s="85"/>
      <c r="AK316" s="85"/>
      <c r="AL316" s="85"/>
      <c r="AM316" s="85"/>
      <c r="AN316" s="85"/>
      <c r="AO316" s="85"/>
      <c r="AP316" s="85"/>
      <c r="AQ316" s="85"/>
      <c r="AR316" s="85"/>
      <c r="AS316" s="85"/>
      <c r="AT316" s="85"/>
      <c r="AU316" s="85"/>
      <c r="AV316" s="85"/>
      <c r="AW316" s="85"/>
      <c r="AX316" s="85"/>
      <c r="AY316" s="85"/>
      <c r="AZ316" s="85"/>
      <c r="BA316" s="85"/>
      <c r="BB316" s="85"/>
      <c r="BC316" s="85"/>
      <c r="BD316" s="85"/>
      <c r="BE316" s="85"/>
      <c r="BF316" s="85"/>
      <c r="BG316" s="85"/>
      <c r="BH316" s="85"/>
      <c r="BI316" s="85"/>
      <c r="BJ316" s="85"/>
      <c r="BK316" s="85"/>
      <c r="BL316" s="85"/>
      <c r="BM316" s="85"/>
      <c r="BN316" s="85"/>
      <c r="BO316" s="85"/>
      <c r="BP316" s="85"/>
      <c r="BQ316" s="85"/>
      <c r="BR316" s="85"/>
      <c r="BS316" s="85"/>
      <c r="BT316" s="85"/>
      <c r="BU316" s="85"/>
      <c r="BV316" s="85"/>
      <c r="BW316" s="85"/>
      <c r="BX316" s="85"/>
      <c r="BY316" s="85"/>
      <c r="BZ316" s="85"/>
    </row>
    <row r="317" spans="1:78" s="2" customFormat="1" ht="12.75" customHeight="1" x14ac:dyDescent="0.2">
      <c r="A317" s="88"/>
      <c r="B317" s="106" t="s">
        <v>84</v>
      </c>
      <c r="C317" s="96" t="s">
        <v>1016</v>
      </c>
      <c r="D317" s="12" t="s">
        <v>1017</v>
      </c>
      <c r="E317" s="79"/>
      <c r="F317" s="12" t="s">
        <v>188</v>
      </c>
      <c r="G317" s="89">
        <f t="shared" si="110"/>
        <v>568.5</v>
      </c>
      <c r="H317" s="90">
        <f t="shared" si="111"/>
        <v>0</v>
      </c>
      <c r="I317" s="89">
        <v>568.5</v>
      </c>
      <c r="J317" s="91">
        <f t="shared" ref="J317" si="114">H$17/100</f>
        <v>0</v>
      </c>
      <c r="K317" s="92">
        <v>1.68</v>
      </c>
      <c r="L317" s="35">
        <f t="shared" si="113"/>
        <v>0</v>
      </c>
      <c r="M317" s="85"/>
      <c r="N317" s="85"/>
      <c r="O317" s="85"/>
      <c r="P317" s="85"/>
      <c r="Q317" s="85"/>
      <c r="R317" s="85"/>
      <c r="S317" s="85"/>
      <c r="T317" s="85"/>
      <c r="U317" s="85"/>
      <c r="V317" s="85"/>
      <c r="W317" s="85"/>
      <c r="X317" s="85"/>
      <c r="Y317" s="85"/>
      <c r="Z317" s="85"/>
      <c r="AA317" s="85"/>
      <c r="AB317" s="85"/>
      <c r="AC317" s="85"/>
      <c r="AD317" s="85"/>
      <c r="AE317" s="85"/>
      <c r="AF317" s="85"/>
      <c r="AG317" s="85"/>
      <c r="AH317" s="85"/>
      <c r="AI317" s="85"/>
      <c r="AJ317" s="85"/>
      <c r="AK317" s="85"/>
      <c r="AL317" s="85"/>
      <c r="AM317" s="85"/>
      <c r="AN317" s="85"/>
      <c r="AO317" s="85"/>
      <c r="AP317" s="85"/>
      <c r="AQ317" s="85"/>
      <c r="AR317" s="85"/>
      <c r="AS317" s="85"/>
      <c r="AT317" s="85"/>
      <c r="AU317" s="85"/>
      <c r="AV317" s="85"/>
      <c r="AW317" s="85"/>
      <c r="AX317" s="85"/>
      <c r="AY317" s="85"/>
      <c r="AZ317" s="85"/>
      <c r="BA317" s="85"/>
      <c r="BB317" s="85"/>
      <c r="BC317" s="85"/>
      <c r="BD317" s="85"/>
      <c r="BE317" s="85"/>
      <c r="BF317" s="85"/>
      <c r="BG317" s="85"/>
      <c r="BH317" s="85"/>
      <c r="BI317" s="85"/>
      <c r="BJ317" s="85"/>
      <c r="BK317" s="85"/>
      <c r="BL317" s="85"/>
      <c r="BM317" s="85"/>
      <c r="BN317" s="85"/>
      <c r="BO317" s="85"/>
      <c r="BP317" s="85"/>
      <c r="BQ317" s="85"/>
      <c r="BR317" s="85"/>
      <c r="BS317" s="85"/>
      <c r="BT317" s="85"/>
      <c r="BU317" s="85"/>
      <c r="BV317" s="85"/>
      <c r="BW317" s="85"/>
      <c r="BX317" s="85"/>
      <c r="BY317" s="85"/>
      <c r="BZ317" s="85"/>
    </row>
    <row r="318" spans="1:78" ht="12.75" customHeight="1" x14ac:dyDescent="0.25">
      <c r="I318" s="111"/>
    </row>
    <row r="319" spans="1:78" ht="12.75" customHeight="1" x14ac:dyDescent="0.25">
      <c r="D319" s="19" t="s">
        <v>82</v>
      </c>
      <c r="I319" s="111"/>
    </row>
    <row r="320" spans="1:78" s="85" customFormat="1" ht="12.75" customHeight="1" x14ac:dyDescent="0.25">
      <c r="A320" s="88"/>
      <c r="B320" s="101" t="s">
        <v>84</v>
      </c>
      <c r="C320" s="95" t="s">
        <v>493</v>
      </c>
      <c r="D320" s="78" t="s">
        <v>494</v>
      </c>
      <c r="E320" s="100"/>
      <c r="F320" s="78" t="s">
        <v>188</v>
      </c>
      <c r="G320" s="80">
        <f t="shared" ref="G320:G325" si="115">I320*(1-J320)</f>
        <v>76</v>
      </c>
      <c r="H320" s="81">
        <f t="shared" ref="H320:H325" si="116">E320*G320</f>
        <v>0</v>
      </c>
      <c r="I320" s="80">
        <v>76</v>
      </c>
      <c r="J320" s="82">
        <f t="shared" ref="J320:J325" si="117">G$16/100</f>
        <v>0</v>
      </c>
      <c r="K320" s="83">
        <v>0.24</v>
      </c>
      <c r="L320" s="84">
        <f t="shared" ref="L320:L325" si="118">E320*K320</f>
        <v>0</v>
      </c>
    </row>
    <row r="321" spans="1:78" s="85" customFormat="1" ht="12.75" customHeight="1" x14ac:dyDescent="0.25">
      <c r="A321" s="88"/>
      <c r="B321" s="101" t="s">
        <v>84</v>
      </c>
      <c r="C321" s="95" t="s">
        <v>495</v>
      </c>
      <c r="D321" s="78" t="s">
        <v>496</v>
      </c>
      <c r="E321" s="100"/>
      <c r="F321" s="78" t="s">
        <v>188</v>
      </c>
      <c r="G321" s="80">
        <f t="shared" si="115"/>
        <v>79</v>
      </c>
      <c r="H321" s="81">
        <f t="shared" si="116"/>
        <v>0</v>
      </c>
      <c r="I321" s="80">
        <v>79</v>
      </c>
      <c r="J321" s="82">
        <f t="shared" si="117"/>
        <v>0</v>
      </c>
      <c r="K321" s="83">
        <v>0.31</v>
      </c>
      <c r="L321" s="84">
        <f t="shared" si="118"/>
        <v>0</v>
      </c>
    </row>
    <row r="322" spans="1:78" s="85" customFormat="1" ht="12.75" customHeight="1" x14ac:dyDescent="0.25">
      <c r="A322" s="88"/>
      <c r="B322" s="101" t="s">
        <v>84</v>
      </c>
      <c r="C322" s="95" t="s">
        <v>497</v>
      </c>
      <c r="D322" s="78" t="s">
        <v>498</v>
      </c>
      <c r="E322" s="100"/>
      <c r="F322" s="78" t="s">
        <v>188</v>
      </c>
      <c r="G322" s="80">
        <f t="shared" si="115"/>
        <v>87</v>
      </c>
      <c r="H322" s="81">
        <f t="shared" si="116"/>
        <v>0</v>
      </c>
      <c r="I322" s="80">
        <v>87</v>
      </c>
      <c r="J322" s="82">
        <f t="shared" si="117"/>
        <v>0</v>
      </c>
      <c r="K322" s="83">
        <v>0.37</v>
      </c>
      <c r="L322" s="84">
        <f t="shared" si="118"/>
        <v>0</v>
      </c>
    </row>
    <row r="323" spans="1:78" s="85" customFormat="1" ht="12.75" customHeight="1" x14ac:dyDescent="0.25">
      <c r="A323" s="88"/>
      <c r="B323" s="101" t="s">
        <v>84</v>
      </c>
      <c r="C323" s="95" t="s">
        <v>499</v>
      </c>
      <c r="D323" s="78" t="s">
        <v>500</v>
      </c>
      <c r="E323" s="100"/>
      <c r="F323" s="78" t="s">
        <v>188</v>
      </c>
      <c r="G323" s="80">
        <f t="shared" si="115"/>
        <v>116</v>
      </c>
      <c r="H323" s="81">
        <f t="shared" si="116"/>
        <v>0</v>
      </c>
      <c r="I323" s="80">
        <v>116</v>
      </c>
      <c r="J323" s="82">
        <f t="shared" si="117"/>
        <v>0</v>
      </c>
      <c r="K323" s="83">
        <v>0.43</v>
      </c>
      <c r="L323" s="84">
        <f t="shared" si="118"/>
        <v>0</v>
      </c>
    </row>
    <row r="324" spans="1:78" s="85" customFormat="1" ht="12.75" customHeight="1" x14ac:dyDescent="0.25">
      <c r="A324" s="88"/>
      <c r="B324" s="101" t="s">
        <v>84</v>
      </c>
      <c r="C324" s="95" t="s">
        <v>501</v>
      </c>
      <c r="D324" s="78" t="s">
        <v>502</v>
      </c>
      <c r="E324" s="100"/>
      <c r="F324" s="78" t="s">
        <v>188</v>
      </c>
      <c r="G324" s="80">
        <f t="shared" si="115"/>
        <v>129</v>
      </c>
      <c r="H324" s="81">
        <f t="shared" si="116"/>
        <v>0</v>
      </c>
      <c r="I324" s="80">
        <v>129</v>
      </c>
      <c r="J324" s="82">
        <f t="shared" si="117"/>
        <v>0</v>
      </c>
      <c r="K324" s="83">
        <v>0.54</v>
      </c>
      <c r="L324" s="84">
        <f t="shared" si="118"/>
        <v>0</v>
      </c>
    </row>
    <row r="325" spans="1:78" s="85" customFormat="1" ht="12.75" customHeight="1" x14ac:dyDescent="0.25">
      <c r="A325" s="88"/>
      <c r="B325" s="101" t="s">
        <v>84</v>
      </c>
      <c r="C325" s="95" t="s">
        <v>503</v>
      </c>
      <c r="D325" s="78" t="s">
        <v>504</v>
      </c>
      <c r="E325" s="100"/>
      <c r="F325" s="78" t="s">
        <v>188</v>
      </c>
      <c r="G325" s="80">
        <f t="shared" si="115"/>
        <v>161</v>
      </c>
      <c r="H325" s="81">
        <f t="shared" si="116"/>
        <v>0</v>
      </c>
      <c r="I325" s="80">
        <v>161</v>
      </c>
      <c r="J325" s="82">
        <f t="shared" si="117"/>
        <v>0</v>
      </c>
      <c r="K325" s="83">
        <v>0.66</v>
      </c>
      <c r="L325" s="84">
        <f t="shared" si="118"/>
        <v>0</v>
      </c>
    </row>
    <row r="326" spans="1:78" ht="12.75" customHeight="1" x14ac:dyDescent="0.25">
      <c r="D326" s="75"/>
      <c r="I326" s="111"/>
    </row>
    <row r="327" spans="1:78" ht="12.75" customHeight="1" x14ac:dyDescent="0.25">
      <c r="D327" s="19" t="s">
        <v>83</v>
      </c>
      <c r="I327" s="111"/>
    </row>
    <row r="328" spans="1:78" s="85" customFormat="1" ht="12.75" customHeight="1" x14ac:dyDescent="0.25">
      <c r="A328" s="88"/>
      <c r="B328" s="101" t="s">
        <v>84</v>
      </c>
      <c r="C328" s="95" t="s">
        <v>505</v>
      </c>
      <c r="D328" s="78" t="s">
        <v>506</v>
      </c>
      <c r="E328" s="100"/>
      <c r="F328" s="78" t="s">
        <v>188</v>
      </c>
      <c r="G328" s="80">
        <f>I328*(1-J328)</f>
        <v>269</v>
      </c>
      <c r="H328" s="81">
        <f>E328*G328</f>
        <v>0</v>
      </c>
      <c r="I328" s="80">
        <v>269</v>
      </c>
      <c r="J328" s="82">
        <f t="shared" ref="J328" si="119">G$16/100</f>
        <v>0</v>
      </c>
      <c r="K328" s="83">
        <v>1</v>
      </c>
      <c r="L328" s="84">
        <f>E328*K328</f>
        <v>0</v>
      </c>
    </row>
    <row r="329" spans="1:78" ht="12.75" customHeight="1" x14ac:dyDescent="0.25">
      <c r="D329" s="75"/>
      <c r="I329" s="111"/>
    </row>
    <row r="330" spans="1:78" ht="12.75" customHeight="1" x14ac:dyDescent="0.25">
      <c r="D330" s="19" t="s">
        <v>526</v>
      </c>
      <c r="I330" s="111"/>
    </row>
    <row r="331" spans="1:78" s="85" customFormat="1" ht="12.75" customHeight="1" x14ac:dyDescent="0.2">
      <c r="A331" s="112"/>
      <c r="B331" s="107" t="s">
        <v>84</v>
      </c>
      <c r="C331" s="95" t="s">
        <v>343</v>
      </c>
      <c r="D331" s="78" t="s">
        <v>344</v>
      </c>
      <c r="E331" s="100"/>
      <c r="F331" s="78" t="s">
        <v>87</v>
      </c>
      <c r="G331" s="80">
        <f>I331*(1-J331)</f>
        <v>105</v>
      </c>
      <c r="H331" s="81">
        <f>E331*G331</f>
        <v>0</v>
      </c>
      <c r="I331" s="80">
        <v>105</v>
      </c>
      <c r="J331" s="82">
        <f t="shared" ref="J331:J332" si="120">G$16/100</f>
        <v>0</v>
      </c>
      <c r="K331" s="83">
        <v>0.05</v>
      </c>
      <c r="L331" s="84">
        <f>E331*K331</f>
        <v>0</v>
      </c>
    </row>
    <row r="332" spans="1:78" s="85" customFormat="1" ht="12.75" customHeight="1" x14ac:dyDescent="0.2">
      <c r="A332" s="94"/>
      <c r="B332" s="107" t="s">
        <v>84</v>
      </c>
      <c r="C332" s="95" t="s">
        <v>345</v>
      </c>
      <c r="D332" s="78" t="s">
        <v>346</v>
      </c>
      <c r="E332" s="100"/>
      <c r="F332" s="78" t="s">
        <v>188</v>
      </c>
      <c r="G332" s="80">
        <f>I332*(1-J332)</f>
        <v>18.5</v>
      </c>
      <c r="H332" s="81">
        <f>E332*G332</f>
        <v>0</v>
      </c>
      <c r="I332" s="80">
        <v>18.5</v>
      </c>
      <c r="J332" s="82">
        <f t="shared" si="120"/>
        <v>0</v>
      </c>
      <c r="K332" s="83">
        <v>0.01</v>
      </c>
      <c r="L332" s="84">
        <f>E332*K332</f>
        <v>0</v>
      </c>
    </row>
    <row r="333" spans="1:78" ht="12.75" customHeight="1" thickBot="1" x14ac:dyDescent="0.3">
      <c r="D333" s="75"/>
    </row>
    <row r="334" spans="1:78" s="71" customFormat="1" ht="15.95" customHeight="1" thickBot="1" x14ac:dyDescent="0.3">
      <c r="A334" s="85"/>
      <c r="B334" s="62"/>
      <c r="C334" s="63"/>
      <c r="D334" s="64" t="s">
        <v>49</v>
      </c>
      <c r="E334" s="65"/>
      <c r="F334" s="65"/>
      <c r="G334" s="66"/>
      <c r="H334" s="67">
        <f>SUM(H21:H333)</f>
        <v>0</v>
      </c>
      <c r="I334" s="68"/>
      <c r="J334" s="62"/>
      <c r="K334" s="69" t="s">
        <v>50</v>
      </c>
      <c r="L334" s="70">
        <f>SUM(L21:L333)</f>
        <v>0</v>
      </c>
      <c r="M334" s="85"/>
      <c r="N334" s="85"/>
      <c r="O334" s="85"/>
      <c r="P334" s="85"/>
      <c r="Q334" s="85"/>
      <c r="R334" s="85"/>
      <c r="S334" s="85"/>
      <c r="T334" s="85"/>
      <c r="U334" s="85"/>
      <c r="V334" s="85"/>
      <c r="W334" s="85"/>
      <c r="X334" s="85"/>
      <c r="Y334" s="85"/>
      <c r="Z334" s="85"/>
      <c r="AA334" s="85"/>
      <c r="AB334" s="85"/>
      <c r="AC334" s="85"/>
      <c r="AD334" s="85"/>
      <c r="AE334" s="85"/>
      <c r="AF334" s="85"/>
      <c r="AG334" s="85"/>
      <c r="AH334" s="85"/>
      <c r="AI334" s="85"/>
      <c r="AJ334" s="85"/>
      <c r="AK334" s="85"/>
      <c r="AL334" s="85"/>
      <c r="AM334" s="85"/>
      <c r="AN334" s="85"/>
      <c r="AO334" s="85"/>
      <c r="AP334" s="85"/>
      <c r="AQ334" s="85"/>
      <c r="AR334" s="85"/>
      <c r="AS334" s="85"/>
      <c r="AT334" s="85"/>
      <c r="AU334" s="85"/>
      <c r="AV334" s="85"/>
      <c r="AW334" s="85"/>
      <c r="AX334" s="85"/>
      <c r="AY334" s="85"/>
      <c r="AZ334" s="85"/>
      <c r="BA334" s="85"/>
      <c r="BB334" s="85"/>
      <c r="BC334" s="85"/>
      <c r="BD334" s="85"/>
      <c r="BE334" s="85"/>
      <c r="BF334" s="85"/>
      <c r="BG334" s="85"/>
      <c r="BH334" s="85"/>
      <c r="BI334" s="85"/>
      <c r="BJ334" s="85"/>
      <c r="BK334" s="85"/>
      <c r="BL334" s="85"/>
      <c r="BM334" s="85"/>
      <c r="BN334" s="85"/>
      <c r="BO334" s="85"/>
      <c r="BP334" s="85"/>
      <c r="BQ334" s="85"/>
      <c r="BR334" s="85"/>
      <c r="BS334" s="85"/>
      <c r="BT334" s="85"/>
      <c r="BU334" s="85"/>
      <c r="BV334" s="85"/>
      <c r="BW334" s="85"/>
      <c r="BX334" s="85"/>
      <c r="BY334" s="85"/>
      <c r="BZ334" s="85"/>
    </row>
    <row r="336" spans="1:78" ht="12.75" customHeight="1" x14ac:dyDescent="0.25">
      <c r="C336" s="124" t="s">
        <v>51</v>
      </c>
      <c r="D336" s="124"/>
      <c r="E336" s="124"/>
      <c r="F336" s="124"/>
      <c r="G336" s="124"/>
      <c r="H336" s="124"/>
      <c r="I336" s="3"/>
      <c r="J336" s="72"/>
      <c r="K336" s="3"/>
      <c r="L336" s="3"/>
    </row>
    <row r="337" spans="1:78" ht="12.75" customHeight="1" thickBot="1" x14ac:dyDescent="0.3"/>
    <row r="338" spans="1:78" ht="12.75" customHeight="1" x14ac:dyDescent="0.25">
      <c r="C338" s="133" t="s">
        <v>28</v>
      </c>
      <c r="D338" s="134"/>
    </row>
    <row r="339" spans="1:78" ht="12.75" customHeight="1" x14ac:dyDescent="0.25">
      <c r="C339" s="36" t="s">
        <v>29</v>
      </c>
      <c r="D339" s="37" t="s">
        <v>30</v>
      </c>
    </row>
    <row r="340" spans="1:78" s="2" customFormat="1" ht="12.75" customHeight="1" x14ac:dyDescent="0.25">
      <c r="A340" s="85"/>
      <c r="C340" s="38" t="s">
        <v>31</v>
      </c>
      <c r="D340" s="37" t="s">
        <v>32</v>
      </c>
      <c r="M340" s="85"/>
      <c r="N340" s="85"/>
      <c r="O340" s="85"/>
      <c r="P340" s="85"/>
      <c r="Q340" s="85"/>
      <c r="R340" s="85"/>
      <c r="S340" s="85"/>
      <c r="T340" s="85"/>
      <c r="U340" s="85"/>
      <c r="V340" s="85"/>
      <c r="W340" s="85"/>
      <c r="X340" s="85"/>
      <c r="Y340" s="85"/>
      <c r="Z340" s="85"/>
      <c r="AA340" s="85"/>
      <c r="AB340" s="85"/>
      <c r="AC340" s="85"/>
      <c r="AD340" s="85"/>
      <c r="AE340" s="85"/>
      <c r="AF340" s="85"/>
      <c r="AG340" s="85"/>
      <c r="AH340" s="85"/>
      <c r="AI340" s="85"/>
      <c r="AJ340" s="85"/>
      <c r="AK340" s="85"/>
      <c r="AL340" s="85"/>
      <c r="AM340" s="85"/>
      <c r="AN340" s="85"/>
      <c r="AO340" s="85"/>
      <c r="AP340" s="85"/>
      <c r="AQ340" s="85"/>
      <c r="AR340" s="85"/>
      <c r="AS340" s="85"/>
      <c r="AT340" s="85"/>
      <c r="AU340" s="85"/>
      <c r="AV340" s="85"/>
      <c r="AW340" s="85"/>
      <c r="AX340" s="85"/>
      <c r="AY340" s="85"/>
      <c r="AZ340" s="85"/>
      <c r="BA340" s="85"/>
      <c r="BB340" s="85"/>
      <c r="BC340" s="85"/>
      <c r="BD340" s="85"/>
      <c r="BE340" s="85"/>
      <c r="BF340" s="85"/>
      <c r="BG340" s="85"/>
      <c r="BH340" s="85"/>
      <c r="BI340" s="85"/>
      <c r="BJ340" s="85"/>
      <c r="BK340" s="85"/>
      <c r="BL340" s="85"/>
      <c r="BM340" s="85"/>
      <c r="BN340" s="85"/>
      <c r="BO340" s="85"/>
      <c r="BP340" s="85"/>
      <c r="BQ340" s="85"/>
      <c r="BR340" s="85"/>
      <c r="BS340" s="85"/>
      <c r="BT340" s="85"/>
      <c r="BU340" s="85"/>
      <c r="BV340" s="85"/>
      <c r="BW340" s="85"/>
      <c r="BX340" s="85"/>
      <c r="BY340" s="85"/>
      <c r="BZ340" s="85"/>
    </row>
    <row r="341" spans="1:78" s="2" customFormat="1" ht="12.75" customHeight="1" x14ac:dyDescent="0.25">
      <c r="A341" s="85"/>
      <c r="C341" s="38" t="s">
        <v>1120</v>
      </c>
      <c r="D341" s="37" t="s">
        <v>1121</v>
      </c>
      <c r="M341" s="85"/>
      <c r="N341" s="85"/>
      <c r="O341" s="85"/>
      <c r="P341" s="85"/>
      <c r="Q341" s="85"/>
      <c r="R341" s="85"/>
      <c r="S341" s="85"/>
      <c r="T341" s="85"/>
      <c r="U341" s="85"/>
      <c r="V341" s="85"/>
      <c r="W341" s="85"/>
      <c r="X341" s="85"/>
      <c r="Y341" s="85"/>
      <c r="Z341" s="85"/>
      <c r="AA341" s="85"/>
      <c r="AB341" s="85"/>
      <c r="AC341" s="85"/>
      <c r="AD341" s="85"/>
      <c r="AE341" s="85"/>
      <c r="AF341" s="85"/>
      <c r="AG341" s="85"/>
      <c r="AH341" s="85"/>
      <c r="AI341" s="85"/>
      <c r="AJ341" s="85"/>
      <c r="AK341" s="85"/>
      <c r="AL341" s="85"/>
      <c r="AM341" s="85"/>
      <c r="AN341" s="85"/>
      <c r="AO341" s="85"/>
      <c r="AP341" s="85"/>
      <c r="AQ341" s="85"/>
      <c r="AR341" s="85"/>
      <c r="AS341" s="85"/>
      <c r="AT341" s="85"/>
      <c r="AU341" s="85"/>
      <c r="AV341" s="85"/>
      <c r="AW341" s="85"/>
      <c r="AX341" s="85"/>
      <c r="AY341" s="85"/>
      <c r="AZ341" s="85"/>
      <c r="BA341" s="85"/>
      <c r="BB341" s="85"/>
      <c r="BC341" s="85"/>
      <c r="BD341" s="85"/>
      <c r="BE341" s="85"/>
      <c r="BF341" s="85"/>
      <c r="BG341" s="85"/>
      <c r="BH341" s="85"/>
      <c r="BI341" s="85"/>
      <c r="BJ341" s="85"/>
      <c r="BK341" s="85"/>
      <c r="BL341" s="85"/>
      <c r="BM341" s="85"/>
      <c r="BN341" s="85"/>
      <c r="BO341" s="85"/>
      <c r="BP341" s="85"/>
      <c r="BQ341" s="85"/>
      <c r="BR341" s="85"/>
      <c r="BS341" s="85"/>
      <c r="BT341" s="85"/>
      <c r="BU341" s="85"/>
      <c r="BV341" s="85"/>
      <c r="BW341" s="85"/>
      <c r="BX341" s="85"/>
      <c r="BY341" s="85"/>
      <c r="BZ341" s="85"/>
    </row>
    <row r="342" spans="1:78" s="2" customFormat="1" ht="12.75" customHeight="1" x14ac:dyDescent="0.25">
      <c r="A342" s="85"/>
      <c r="C342" s="38" t="s">
        <v>33</v>
      </c>
      <c r="D342" s="37" t="s">
        <v>34</v>
      </c>
      <c r="M342" s="85"/>
      <c r="N342" s="85"/>
      <c r="O342" s="85"/>
      <c r="P342" s="85"/>
      <c r="Q342" s="85"/>
      <c r="R342" s="85"/>
      <c r="S342" s="85"/>
      <c r="T342" s="85"/>
      <c r="U342" s="85"/>
      <c r="V342" s="85"/>
      <c r="W342" s="85"/>
      <c r="X342" s="85"/>
      <c r="Y342" s="85"/>
      <c r="Z342" s="85"/>
      <c r="AA342" s="85"/>
      <c r="AB342" s="85"/>
      <c r="AC342" s="85"/>
      <c r="AD342" s="85"/>
      <c r="AE342" s="85"/>
      <c r="AF342" s="85"/>
      <c r="AG342" s="85"/>
      <c r="AH342" s="85"/>
      <c r="AI342" s="85"/>
      <c r="AJ342" s="85"/>
      <c r="AK342" s="85"/>
      <c r="AL342" s="85"/>
      <c r="AM342" s="85"/>
      <c r="AN342" s="85"/>
      <c r="AO342" s="85"/>
      <c r="AP342" s="85"/>
      <c r="AQ342" s="85"/>
      <c r="AR342" s="85"/>
      <c r="AS342" s="85"/>
      <c r="AT342" s="85"/>
      <c r="AU342" s="85"/>
      <c r="AV342" s="85"/>
      <c r="AW342" s="85"/>
      <c r="AX342" s="85"/>
      <c r="AY342" s="85"/>
      <c r="AZ342" s="85"/>
      <c r="BA342" s="85"/>
      <c r="BB342" s="85"/>
      <c r="BC342" s="85"/>
      <c r="BD342" s="85"/>
      <c r="BE342" s="85"/>
      <c r="BF342" s="85"/>
      <c r="BG342" s="85"/>
      <c r="BH342" s="85"/>
      <c r="BI342" s="85"/>
      <c r="BJ342" s="85"/>
      <c r="BK342" s="85"/>
      <c r="BL342" s="85"/>
      <c r="BM342" s="85"/>
      <c r="BN342" s="85"/>
      <c r="BO342" s="85"/>
      <c r="BP342" s="85"/>
      <c r="BQ342" s="85"/>
      <c r="BR342" s="85"/>
      <c r="BS342" s="85"/>
      <c r="BT342" s="85"/>
      <c r="BU342" s="85"/>
      <c r="BV342" s="85"/>
      <c r="BW342" s="85"/>
      <c r="BX342" s="85"/>
      <c r="BY342" s="85"/>
      <c r="BZ342" s="85"/>
    </row>
    <row r="343" spans="1:78" s="2" customFormat="1" ht="12.75" customHeight="1" x14ac:dyDescent="0.25">
      <c r="A343" s="85"/>
      <c r="C343" s="38" t="s">
        <v>35</v>
      </c>
      <c r="D343" s="37" t="s">
        <v>36</v>
      </c>
      <c r="M343" s="85"/>
      <c r="N343" s="85"/>
      <c r="O343" s="85"/>
      <c r="P343" s="85"/>
      <c r="Q343" s="85"/>
      <c r="R343" s="85"/>
      <c r="S343" s="85"/>
      <c r="T343" s="85"/>
      <c r="U343" s="85"/>
      <c r="V343" s="85"/>
      <c r="W343" s="85"/>
      <c r="X343" s="85"/>
      <c r="Y343" s="85"/>
      <c r="Z343" s="85"/>
      <c r="AA343" s="85"/>
      <c r="AB343" s="85"/>
      <c r="AC343" s="85"/>
      <c r="AD343" s="85"/>
      <c r="AE343" s="85"/>
      <c r="AF343" s="85"/>
      <c r="AG343" s="85"/>
      <c r="AH343" s="85"/>
      <c r="AI343" s="85"/>
      <c r="AJ343" s="85"/>
      <c r="AK343" s="85"/>
      <c r="AL343" s="85"/>
      <c r="AM343" s="85"/>
      <c r="AN343" s="85"/>
      <c r="AO343" s="85"/>
      <c r="AP343" s="85"/>
      <c r="AQ343" s="85"/>
      <c r="AR343" s="85"/>
      <c r="AS343" s="85"/>
      <c r="AT343" s="85"/>
      <c r="AU343" s="85"/>
      <c r="AV343" s="85"/>
      <c r="AW343" s="85"/>
      <c r="AX343" s="85"/>
      <c r="AY343" s="85"/>
      <c r="AZ343" s="85"/>
      <c r="BA343" s="85"/>
      <c r="BB343" s="85"/>
      <c r="BC343" s="85"/>
      <c r="BD343" s="85"/>
      <c r="BE343" s="85"/>
      <c r="BF343" s="85"/>
      <c r="BG343" s="85"/>
      <c r="BH343" s="85"/>
      <c r="BI343" s="85"/>
      <c r="BJ343" s="85"/>
      <c r="BK343" s="85"/>
      <c r="BL343" s="85"/>
      <c r="BM343" s="85"/>
      <c r="BN343" s="85"/>
      <c r="BO343" s="85"/>
      <c r="BP343" s="85"/>
      <c r="BQ343" s="85"/>
      <c r="BR343" s="85"/>
      <c r="BS343" s="85"/>
      <c r="BT343" s="85"/>
      <c r="BU343" s="85"/>
      <c r="BV343" s="85"/>
      <c r="BW343" s="85"/>
      <c r="BX343" s="85"/>
      <c r="BY343" s="85"/>
      <c r="BZ343" s="85"/>
    </row>
    <row r="344" spans="1:78" s="2" customFormat="1" ht="12.75" customHeight="1" x14ac:dyDescent="0.25">
      <c r="A344" s="85"/>
      <c r="C344" s="38" t="s">
        <v>37</v>
      </c>
      <c r="D344" s="37" t="s">
        <v>38</v>
      </c>
      <c r="M344" s="85"/>
      <c r="N344" s="85"/>
      <c r="O344" s="85"/>
      <c r="P344" s="85"/>
      <c r="Q344" s="85"/>
      <c r="R344" s="85"/>
      <c r="S344" s="85"/>
      <c r="T344" s="85"/>
      <c r="U344" s="85"/>
      <c r="V344" s="85"/>
      <c r="W344" s="85"/>
      <c r="X344" s="85"/>
      <c r="Y344" s="85"/>
      <c r="Z344" s="85"/>
      <c r="AA344" s="85"/>
      <c r="AB344" s="85"/>
      <c r="AC344" s="85"/>
      <c r="AD344" s="85"/>
      <c r="AE344" s="85"/>
      <c r="AF344" s="85"/>
      <c r="AG344" s="85"/>
      <c r="AH344" s="85"/>
      <c r="AI344" s="85"/>
      <c r="AJ344" s="85"/>
      <c r="AK344" s="85"/>
      <c r="AL344" s="85"/>
      <c r="AM344" s="85"/>
      <c r="AN344" s="85"/>
      <c r="AO344" s="85"/>
      <c r="AP344" s="85"/>
      <c r="AQ344" s="85"/>
      <c r="AR344" s="85"/>
      <c r="AS344" s="85"/>
      <c r="AT344" s="85"/>
      <c r="AU344" s="85"/>
      <c r="AV344" s="85"/>
      <c r="AW344" s="85"/>
      <c r="AX344" s="85"/>
      <c r="AY344" s="85"/>
      <c r="AZ344" s="85"/>
      <c r="BA344" s="85"/>
      <c r="BB344" s="85"/>
      <c r="BC344" s="85"/>
      <c r="BD344" s="85"/>
      <c r="BE344" s="85"/>
      <c r="BF344" s="85"/>
      <c r="BG344" s="85"/>
      <c r="BH344" s="85"/>
      <c r="BI344" s="85"/>
      <c r="BJ344" s="85"/>
      <c r="BK344" s="85"/>
      <c r="BL344" s="85"/>
      <c r="BM344" s="85"/>
      <c r="BN344" s="85"/>
      <c r="BO344" s="85"/>
      <c r="BP344" s="85"/>
      <c r="BQ344" s="85"/>
      <c r="BR344" s="85"/>
      <c r="BS344" s="85"/>
      <c r="BT344" s="85"/>
      <c r="BU344" s="85"/>
      <c r="BV344" s="85"/>
      <c r="BW344" s="85"/>
      <c r="BX344" s="85"/>
      <c r="BY344" s="85"/>
      <c r="BZ344" s="85"/>
    </row>
    <row r="345" spans="1:78" s="2" customFormat="1" ht="12.75" customHeight="1" x14ac:dyDescent="0.25">
      <c r="A345" s="85"/>
      <c r="C345" s="38" t="s">
        <v>39</v>
      </c>
      <c r="D345" s="37" t="s">
        <v>40</v>
      </c>
      <c r="M345" s="85"/>
      <c r="N345" s="85"/>
      <c r="O345" s="85"/>
      <c r="P345" s="85"/>
      <c r="Q345" s="85"/>
      <c r="R345" s="85"/>
      <c r="S345" s="85"/>
      <c r="T345" s="85"/>
      <c r="U345" s="85"/>
      <c r="V345" s="85"/>
      <c r="W345" s="85"/>
      <c r="X345" s="85"/>
      <c r="Y345" s="85"/>
      <c r="Z345" s="85"/>
      <c r="AA345" s="85"/>
      <c r="AB345" s="85"/>
      <c r="AC345" s="85"/>
      <c r="AD345" s="85"/>
      <c r="AE345" s="85"/>
      <c r="AF345" s="85"/>
      <c r="AG345" s="85"/>
      <c r="AH345" s="85"/>
      <c r="AI345" s="85"/>
      <c r="AJ345" s="85"/>
      <c r="AK345" s="85"/>
      <c r="AL345" s="85"/>
      <c r="AM345" s="85"/>
      <c r="AN345" s="85"/>
      <c r="AO345" s="85"/>
      <c r="AP345" s="85"/>
      <c r="AQ345" s="85"/>
      <c r="AR345" s="85"/>
      <c r="AS345" s="85"/>
      <c r="AT345" s="85"/>
      <c r="AU345" s="85"/>
      <c r="AV345" s="85"/>
      <c r="AW345" s="85"/>
      <c r="AX345" s="85"/>
      <c r="AY345" s="85"/>
      <c r="AZ345" s="85"/>
      <c r="BA345" s="85"/>
      <c r="BB345" s="85"/>
      <c r="BC345" s="85"/>
      <c r="BD345" s="85"/>
      <c r="BE345" s="85"/>
      <c r="BF345" s="85"/>
      <c r="BG345" s="85"/>
      <c r="BH345" s="85"/>
      <c r="BI345" s="85"/>
      <c r="BJ345" s="85"/>
      <c r="BK345" s="85"/>
      <c r="BL345" s="85"/>
      <c r="BM345" s="85"/>
      <c r="BN345" s="85"/>
      <c r="BO345" s="85"/>
      <c r="BP345" s="85"/>
      <c r="BQ345" s="85"/>
      <c r="BR345" s="85"/>
      <c r="BS345" s="85"/>
      <c r="BT345" s="85"/>
      <c r="BU345" s="85"/>
      <c r="BV345" s="85"/>
      <c r="BW345" s="85"/>
      <c r="BX345" s="85"/>
      <c r="BY345" s="85"/>
      <c r="BZ345" s="85"/>
    </row>
    <row r="346" spans="1:78" s="2" customFormat="1" ht="12.75" customHeight="1" x14ac:dyDescent="0.25">
      <c r="A346" s="85"/>
      <c r="C346" s="38" t="s">
        <v>41</v>
      </c>
      <c r="D346" s="37" t="s">
        <v>42</v>
      </c>
      <c r="M346" s="85"/>
      <c r="N346" s="85"/>
      <c r="O346" s="85"/>
      <c r="P346" s="85"/>
      <c r="Q346" s="85"/>
      <c r="R346" s="85"/>
      <c r="S346" s="85"/>
      <c r="T346" s="85"/>
      <c r="U346" s="85"/>
      <c r="V346" s="85"/>
      <c r="W346" s="85"/>
      <c r="X346" s="85"/>
      <c r="Y346" s="85"/>
      <c r="Z346" s="85"/>
      <c r="AA346" s="85"/>
      <c r="AB346" s="85"/>
      <c r="AC346" s="85"/>
      <c r="AD346" s="85"/>
      <c r="AE346" s="85"/>
      <c r="AF346" s="85"/>
      <c r="AG346" s="85"/>
      <c r="AH346" s="85"/>
      <c r="AI346" s="85"/>
      <c r="AJ346" s="85"/>
      <c r="AK346" s="85"/>
      <c r="AL346" s="85"/>
      <c r="AM346" s="85"/>
      <c r="AN346" s="85"/>
      <c r="AO346" s="85"/>
      <c r="AP346" s="85"/>
      <c r="AQ346" s="85"/>
      <c r="AR346" s="85"/>
      <c r="AS346" s="85"/>
      <c r="AT346" s="85"/>
      <c r="AU346" s="85"/>
      <c r="AV346" s="85"/>
      <c r="AW346" s="85"/>
      <c r="AX346" s="85"/>
      <c r="AY346" s="85"/>
      <c r="AZ346" s="85"/>
      <c r="BA346" s="85"/>
      <c r="BB346" s="85"/>
      <c r="BC346" s="85"/>
      <c r="BD346" s="85"/>
      <c r="BE346" s="85"/>
      <c r="BF346" s="85"/>
      <c r="BG346" s="85"/>
      <c r="BH346" s="85"/>
      <c r="BI346" s="85"/>
      <c r="BJ346" s="85"/>
      <c r="BK346" s="85"/>
      <c r="BL346" s="85"/>
      <c r="BM346" s="85"/>
      <c r="BN346" s="85"/>
      <c r="BO346" s="85"/>
      <c r="BP346" s="85"/>
      <c r="BQ346" s="85"/>
      <c r="BR346" s="85"/>
      <c r="BS346" s="85"/>
      <c r="BT346" s="85"/>
      <c r="BU346" s="85"/>
      <c r="BV346" s="85"/>
      <c r="BW346" s="85"/>
      <c r="BX346" s="85"/>
      <c r="BY346" s="85"/>
      <c r="BZ346" s="85"/>
    </row>
    <row r="347" spans="1:78" s="2" customFormat="1" ht="12.75" customHeight="1" thickBot="1" x14ac:dyDescent="0.3">
      <c r="A347" s="85"/>
      <c r="C347" s="39" t="s">
        <v>43</v>
      </c>
      <c r="D347" s="40" t="s">
        <v>44</v>
      </c>
      <c r="M347" s="85"/>
      <c r="N347" s="85"/>
      <c r="O347" s="85"/>
      <c r="P347" s="85"/>
      <c r="Q347" s="85"/>
      <c r="R347" s="85"/>
      <c r="S347" s="85"/>
      <c r="T347" s="85"/>
      <c r="U347" s="85"/>
      <c r="V347" s="85"/>
      <c r="W347" s="85"/>
      <c r="X347" s="85"/>
      <c r="Y347" s="85"/>
      <c r="Z347" s="85"/>
      <c r="AA347" s="85"/>
      <c r="AB347" s="85"/>
      <c r="AC347" s="85"/>
      <c r="AD347" s="85"/>
      <c r="AE347" s="85"/>
      <c r="AF347" s="85"/>
      <c r="AG347" s="85"/>
      <c r="AH347" s="85"/>
      <c r="AI347" s="85"/>
      <c r="AJ347" s="85"/>
      <c r="AK347" s="85"/>
      <c r="AL347" s="85"/>
      <c r="AM347" s="85"/>
      <c r="AN347" s="85"/>
      <c r="AO347" s="85"/>
      <c r="AP347" s="85"/>
      <c r="AQ347" s="85"/>
      <c r="AR347" s="85"/>
      <c r="AS347" s="85"/>
      <c r="AT347" s="85"/>
      <c r="AU347" s="85"/>
      <c r="AV347" s="85"/>
      <c r="AW347" s="85"/>
      <c r="AX347" s="85"/>
      <c r="AY347" s="85"/>
      <c r="AZ347" s="85"/>
      <c r="BA347" s="85"/>
      <c r="BB347" s="85"/>
      <c r="BC347" s="85"/>
      <c r="BD347" s="85"/>
      <c r="BE347" s="85"/>
      <c r="BF347" s="85"/>
      <c r="BG347" s="85"/>
      <c r="BH347" s="85"/>
      <c r="BI347" s="85"/>
      <c r="BJ347" s="85"/>
      <c r="BK347" s="85"/>
      <c r="BL347" s="85"/>
      <c r="BM347" s="85"/>
      <c r="BN347" s="85"/>
      <c r="BO347" s="85"/>
      <c r="BP347" s="85"/>
      <c r="BQ347" s="85"/>
      <c r="BR347" s="85"/>
      <c r="BS347" s="85"/>
      <c r="BT347" s="85"/>
      <c r="BU347" s="85"/>
      <c r="BV347" s="85"/>
      <c r="BW347" s="85"/>
      <c r="BX347" s="85"/>
      <c r="BY347" s="85"/>
      <c r="BZ347" s="85"/>
    </row>
    <row r="348" spans="1:78" ht="12.75" customHeight="1" x14ac:dyDescent="0.25">
      <c r="A348" s="102"/>
      <c r="B348" s="1"/>
    </row>
    <row r="349" spans="1:78" s="14" customFormat="1" ht="12.75" customHeight="1" x14ac:dyDescent="0.25">
      <c r="A349" s="85"/>
      <c r="B349" s="2"/>
      <c r="C349" s="3" t="s">
        <v>45</v>
      </c>
      <c r="D349" s="3"/>
      <c r="E349" s="3"/>
      <c r="F349" s="3"/>
      <c r="G349" s="3"/>
      <c r="H349" s="3"/>
      <c r="I349" s="3"/>
      <c r="J349" s="3"/>
      <c r="K349" s="3"/>
      <c r="L349" s="9"/>
      <c r="M349" s="85"/>
      <c r="N349" s="85"/>
      <c r="O349" s="85"/>
      <c r="P349" s="85"/>
      <c r="Q349" s="85"/>
      <c r="R349" s="85"/>
      <c r="S349" s="85"/>
      <c r="T349" s="85"/>
      <c r="U349" s="85"/>
      <c r="V349" s="85"/>
      <c r="W349" s="85"/>
      <c r="X349" s="85"/>
      <c r="Y349" s="85"/>
      <c r="Z349" s="85"/>
      <c r="AA349" s="85"/>
      <c r="AB349" s="85"/>
      <c r="AC349" s="85"/>
      <c r="AD349" s="85"/>
      <c r="AE349" s="85"/>
      <c r="AF349" s="85"/>
      <c r="AG349" s="85"/>
      <c r="AH349" s="85"/>
      <c r="AI349" s="85"/>
      <c r="AJ349" s="85"/>
      <c r="AK349" s="85"/>
      <c r="AL349" s="85"/>
      <c r="AM349" s="85"/>
      <c r="AN349" s="85"/>
      <c r="AO349" s="85"/>
      <c r="AP349" s="85"/>
      <c r="AQ349" s="85"/>
      <c r="AR349" s="85"/>
      <c r="AS349" s="85"/>
      <c r="AT349" s="85"/>
      <c r="AU349" s="85"/>
      <c r="AV349" s="85"/>
      <c r="AW349" s="85"/>
      <c r="AX349" s="85"/>
      <c r="AY349" s="85"/>
      <c r="AZ349" s="85"/>
      <c r="BA349" s="85"/>
      <c r="BB349" s="85"/>
      <c r="BC349" s="85"/>
      <c r="BD349" s="85"/>
      <c r="BE349" s="85"/>
      <c r="BF349" s="85"/>
      <c r="BG349" s="85"/>
      <c r="BH349" s="85"/>
      <c r="BI349" s="85"/>
      <c r="BJ349" s="85"/>
      <c r="BK349" s="85"/>
      <c r="BL349" s="85"/>
      <c r="BM349" s="85"/>
      <c r="BN349" s="85"/>
      <c r="BO349" s="85"/>
      <c r="BP349" s="85"/>
      <c r="BQ349" s="85"/>
      <c r="BR349" s="85"/>
      <c r="BS349" s="85"/>
      <c r="BT349" s="85"/>
      <c r="BU349" s="85"/>
      <c r="BV349" s="85"/>
      <c r="BW349" s="85"/>
      <c r="BX349" s="85"/>
      <c r="BY349" s="85"/>
      <c r="BZ349" s="85"/>
    </row>
    <row r="350" spans="1:78" s="14" customFormat="1" ht="12.75" customHeight="1" x14ac:dyDescent="0.25">
      <c r="A350" s="85"/>
      <c r="B350" s="2"/>
      <c r="C350" s="58" t="s">
        <v>1273</v>
      </c>
      <c r="D350" s="58"/>
      <c r="E350" s="58"/>
      <c r="F350" s="58"/>
      <c r="G350" s="58"/>
      <c r="H350" s="58"/>
      <c r="I350" s="3"/>
      <c r="J350" s="3"/>
      <c r="K350" s="3"/>
      <c r="L350" s="9"/>
      <c r="M350" s="85"/>
      <c r="N350" s="85"/>
      <c r="O350" s="85"/>
      <c r="P350" s="85"/>
      <c r="Q350" s="85"/>
      <c r="R350" s="85"/>
      <c r="S350" s="85"/>
      <c r="T350" s="85"/>
      <c r="U350" s="85"/>
      <c r="V350" s="85"/>
      <c r="W350" s="85"/>
      <c r="X350" s="85"/>
      <c r="Y350" s="85"/>
      <c r="Z350" s="85"/>
      <c r="AA350" s="85"/>
      <c r="AB350" s="85"/>
      <c r="AC350" s="85"/>
      <c r="AD350" s="85"/>
      <c r="AE350" s="85"/>
      <c r="AF350" s="85"/>
      <c r="AG350" s="85"/>
      <c r="AH350" s="85"/>
      <c r="AI350" s="85"/>
      <c r="AJ350" s="85"/>
      <c r="AK350" s="85"/>
      <c r="AL350" s="85"/>
      <c r="AM350" s="85"/>
      <c r="AN350" s="85"/>
      <c r="AO350" s="85"/>
      <c r="AP350" s="85"/>
      <c r="AQ350" s="85"/>
      <c r="AR350" s="85"/>
      <c r="AS350" s="85"/>
      <c r="AT350" s="85"/>
      <c r="AU350" s="85"/>
      <c r="AV350" s="85"/>
      <c r="AW350" s="85"/>
      <c r="AX350" s="85"/>
      <c r="AY350" s="85"/>
      <c r="AZ350" s="85"/>
      <c r="BA350" s="85"/>
      <c r="BB350" s="85"/>
      <c r="BC350" s="85"/>
      <c r="BD350" s="85"/>
      <c r="BE350" s="85"/>
      <c r="BF350" s="85"/>
      <c r="BG350" s="85"/>
      <c r="BH350" s="85"/>
      <c r="BI350" s="85"/>
      <c r="BJ350" s="85"/>
      <c r="BK350" s="85"/>
      <c r="BL350" s="85"/>
      <c r="BM350" s="85"/>
      <c r="BN350" s="85"/>
      <c r="BO350" s="85"/>
      <c r="BP350" s="85"/>
      <c r="BQ350" s="85"/>
      <c r="BR350" s="85"/>
      <c r="BS350" s="85"/>
      <c r="BT350" s="85"/>
      <c r="BU350" s="85"/>
      <c r="BV350" s="85"/>
      <c r="BW350" s="85"/>
      <c r="BX350" s="85"/>
      <c r="BY350" s="85"/>
      <c r="BZ350" s="85"/>
    </row>
    <row r="351" spans="1:78" s="14" customFormat="1" ht="12.75" customHeight="1" x14ac:dyDescent="0.25">
      <c r="A351" s="85"/>
      <c r="B351" s="2"/>
      <c r="C351" s="113" t="s">
        <v>1274</v>
      </c>
      <c r="D351" s="113"/>
      <c r="E351" s="41"/>
      <c r="F351" s="41"/>
      <c r="G351" s="41"/>
      <c r="H351" s="41"/>
      <c r="L351" s="9"/>
      <c r="M351" s="85"/>
      <c r="N351" s="85"/>
      <c r="O351" s="85"/>
      <c r="P351" s="85"/>
      <c r="Q351" s="85"/>
      <c r="R351" s="85"/>
      <c r="S351" s="85"/>
      <c r="T351" s="85"/>
      <c r="U351" s="85"/>
      <c r="V351" s="85"/>
      <c r="W351" s="85"/>
      <c r="X351" s="85"/>
      <c r="Y351" s="85"/>
      <c r="Z351" s="85"/>
      <c r="AA351" s="85"/>
      <c r="AB351" s="85"/>
      <c r="AC351" s="85"/>
      <c r="AD351" s="85"/>
      <c r="AE351" s="85"/>
      <c r="AF351" s="85"/>
      <c r="AG351" s="85"/>
      <c r="AH351" s="85"/>
      <c r="AI351" s="85"/>
      <c r="AJ351" s="85"/>
      <c r="AK351" s="85"/>
      <c r="AL351" s="85"/>
      <c r="AM351" s="85"/>
      <c r="AN351" s="85"/>
      <c r="AO351" s="85"/>
      <c r="AP351" s="85"/>
      <c r="AQ351" s="85"/>
      <c r="AR351" s="85"/>
      <c r="AS351" s="85"/>
      <c r="AT351" s="85"/>
      <c r="AU351" s="85"/>
      <c r="AV351" s="85"/>
      <c r="AW351" s="85"/>
      <c r="AX351" s="85"/>
      <c r="AY351" s="85"/>
      <c r="AZ351" s="85"/>
      <c r="BA351" s="85"/>
      <c r="BB351" s="85"/>
      <c r="BC351" s="85"/>
      <c r="BD351" s="85"/>
      <c r="BE351" s="85"/>
      <c r="BF351" s="85"/>
      <c r="BG351" s="85"/>
      <c r="BH351" s="85"/>
      <c r="BI351" s="85"/>
      <c r="BJ351" s="85"/>
      <c r="BK351" s="85"/>
      <c r="BL351" s="85"/>
      <c r="BM351" s="85"/>
      <c r="BN351" s="85"/>
      <c r="BO351" s="85"/>
      <c r="BP351" s="85"/>
      <c r="BQ351" s="85"/>
      <c r="BR351" s="85"/>
      <c r="BS351" s="85"/>
      <c r="BT351" s="85"/>
      <c r="BU351" s="85"/>
      <c r="BV351" s="85"/>
      <c r="BW351" s="85"/>
      <c r="BX351" s="85"/>
      <c r="BY351" s="85"/>
      <c r="BZ351" s="85"/>
    </row>
    <row r="352" spans="1:78" s="14" customFormat="1" ht="12.75" customHeight="1" x14ac:dyDescent="0.25">
      <c r="A352" s="85"/>
      <c r="B352" s="2"/>
      <c r="C352" s="60" t="s">
        <v>46</v>
      </c>
      <c r="L352" s="9"/>
      <c r="M352" s="85"/>
      <c r="N352" s="85"/>
      <c r="O352" s="85"/>
      <c r="P352" s="85"/>
      <c r="Q352" s="85"/>
      <c r="R352" s="85"/>
      <c r="S352" s="85"/>
      <c r="T352" s="85"/>
      <c r="U352" s="85"/>
      <c r="V352" s="85"/>
      <c r="W352" s="85"/>
      <c r="X352" s="85"/>
      <c r="Y352" s="85"/>
      <c r="Z352" s="85"/>
      <c r="AA352" s="85"/>
      <c r="AB352" s="85"/>
      <c r="AC352" s="85"/>
      <c r="AD352" s="85"/>
      <c r="AE352" s="85"/>
      <c r="AF352" s="85"/>
      <c r="AG352" s="85"/>
      <c r="AH352" s="85"/>
      <c r="AI352" s="85"/>
      <c r="AJ352" s="85"/>
      <c r="AK352" s="85"/>
      <c r="AL352" s="85"/>
      <c r="AM352" s="85"/>
      <c r="AN352" s="85"/>
      <c r="AO352" s="85"/>
      <c r="AP352" s="85"/>
      <c r="AQ352" s="85"/>
      <c r="AR352" s="85"/>
      <c r="AS352" s="85"/>
      <c r="AT352" s="85"/>
      <c r="AU352" s="85"/>
      <c r="AV352" s="85"/>
      <c r="AW352" s="85"/>
      <c r="AX352" s="85"/>
      <c r="AY352" s="85"/>
      <c r="AZ352" s="85"/>
      <c r="BA352" s="85"/>
      <c r="BB352" s="85"/>
      <c r="BC352" s="85"/>
      <c r="BD352" s="85"/>
      <c r="BE352" s="85"/>
      <c r="BF352" s="85"/>
      <c r="BG352" s="85"/>
      <c r="BH352" s="85"/>
      <c r="BI352" s="85"/>
      <c r="BJ352" s="85"/>
      <c r="BK352" s="85"/>
      <c r="BL352" s="85"/>
      <c r="BM352" s="85"/>
      <c r="BN352" s="85"/>
      <c r="BO352" s="85"/>
      <c r="BP352" s="85"/>
      <c r="BQ352" s="85"/>
      <c r="BR352" s="85"/>
      <c r="BS352" s="85"/>
      <c r="BT352" s="85"/>
      <c r="BU352" s="85"/>
      <c r="BV352" s="85"/>
      <c r="BW352" s="85"/>
      <c r="BX352" s="85"/>
      <c r="BY352" s="85"/>
      <c r="BZ352" s="85"/>
    </row>
    <row r="353" spans="1:78" s="2" customFormat="1" ht="12.75" customHeight="1" x14ac:dyDescent="0.25">
      <c r="A353" s="85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85"/>
      <c r="N353" s="85"/>
      <c r="O353" s="85"/>
      <c r="P353" s="85"/>
      <c r="Q353" s="85"/>
      <c r="R353" s="85"/>
      <c r="S353" s="85"/>
      <c r="T353" s="85"/>
      <c r="U353" s="85"/>
      <c r="V353" s="85"/>
      <c r="W353" s="85"/>
      <c r="X353" s="85"/>
      <c r="Y353" s="85"/>
      <c r="Z353" s="85"/>
      <c r="AA353" s="85"/>
      <c r="AB353" s="85"/>
      <c r="AC353" s="85"/>
      <c r="AD353" s="85"/>
      <c r="AE353" s="85"/>
      <c r="AF353" s="85"/>
      <c r="AG353" s="85"/>
      <c r="AH353" s="85"/>
      <c r="AI353" s="85"/>
      <c r="AJ353" s="85"/>
      <c r="AK353" s="85"/>
      <c r="AL353" s="85"/>
      <c r="AM353" s="85"/>
      <c r="AN353" s="85"/>
      <c r="AO353" s="85"/>
      <c r="AP353" s="85"/>
      <c r="AQ353" s="85"/>
      <c r="AR353" s="85"/>
      <c r="AS353" s="85"/>
      <c r="AT353" s="85"/>
      <c r="AU353" s="85"/>
      <c r="AV353" s="85"/>
      <c r="AW353" s="85"/>
      <c r="AX353" s="85"/>
      <c r="AY353" s="85"/>
      <c r="AZ353" s="85"/>
      <c r="BA353" s="85"/>
      <c r="BB353" s="85"/>
      <c r="BC353" s="85"/>
      <c r="BD353" s="85"/>
      <c r="BE353" s="85"/>
      <c r="BF353" s="85"/>
      <c r="BG353" s="85"/>
      <c r="BH353" s="85"/>
      <c r="BI353" s="85"/>
      <c r="BJ353" s="85"/>
      <c r="BK353" s="85"/>
      <c r="BL353" s="85"/>
      <c r="BM353" s="85"/>
      <c r="BN353" s="85"/>
      <c r="BO353" s="85"/>
      <c r="BP353" s="85"/>
      <c r="BQ353" s="85"/>
      <c r="BR353" s="85"/>
      <c r="BS353" s="85"/>
      <c r="BT353" s="85"/>
      <c r="BU353" s="85"/>
      <c r="BV353" s="85"/>
      <c r="BW353" s="85"/>
      <c r="BX353" s="85"/>
      <c r="BY353" s="85"/>
      <c r="BZ353" s="85"/>
    </row>
    <row r="354" spans="1:78" s="2" customFormat="1" ht="12.75" customHeight="1" x14ac:dyDescent="0.25">
      <c r="A354" s="85"/>
      <c r="C354" s="3" t="s">
        <v>52</v>
      </c>
      <c r="D354" s="3"/>
      <c r="E354" s="3"/>
      <c r="F354" s="3"/>
      <c r="G354" s="3"/>
      <c r="H354" s="3"/>
      <c r="I354" s="3"/>
      <c r="J354" s="3"/>
      <c r="K354" s="3"/>
      <c r="L354" s="3"/>
      <c r="M354" s="85"/>
      <c r="N354" s="85"/>
      <c r="O354" s="85"/>
      <c r="P354" s="85"/>
      <c r="Q354" s="85"/>
      <c r="R354" s="85"/>
      <c r="S354" s="85"/>
      <c r="T354" s="85"/>
      <c r="U354" s="85"/>
      <c r="V354" s="85"/>
      <c r="W354" s="85"/>
      <c r="X354" s="85"/>
      <c r="Y354" s="85"/>
      <c r="Z354" s="85"/>
      <c r="AA354" s="85"/>
      <c r="AB354" s="85"/>
      <c r="AC354" s="85"/>
      <c r="AD354" s="85"/>
      <c r="AE354" s="85"/>
      <c r="AF354" s="85"/>
      <c r="AG354" s="85"/>
      <c r="AH354" s="85"/>
      <c r="AI354" s="85"/>
      <c r="AJ354" s="85"/>
      <c r="AK354" s="85"/>
      <c r="AL354" s="85"/>
      <c r="AM354" s="85"/>
      <c r="AN354" s="85"/>
      <c r="AO354" s="85"/>
      <c r="AP354" s="85"/>
      <c r="AQ354" s="85"/>
      <c r="AR354" s="85"/>
      <c r="AS354" s="85"/>
      <c r="AT354" s="85"/>
      <c r="AU354" s="85"/>
      <c r="AV354" s="85"/>
      <c r="AW354" s="85"/>
      <c r="AX354" s="85"/>
      <c r="AY354" s="85"/>
      <c r="AZ354" s="85"/>
      <c r="BA354" s="85"/>
      <c r="BB354" s="85"/>
      <c r="BC354" s="85"/>
      <c r="BD354" s="85"/>
      <c r="BE354" s="85"/>
      <c r="BF354" s="85"/>
      <c r="BG354" s="85"/>
      <c r="BH354" s="85"/>
      <c r="BI354" s="85"/>
      <c r="BJ354" s="85"/>
      <c r="BK354" s="85"/>
      <c r="BL354" s="85"/>
      <c r="BM354" s="85"/>
      <c r="BN354" s="85"/>
      <c r="BO354" s="85"/>
      <c r="BP354" s="85"/>
      <c r="BQ354" s="85"/>
      <c r="BR354" s="85"/>
      <c r="BS354" s="85"/>
      <c r="BT354" s="85"/>
      <c r="BU354" s="85"/>
      <c r="BV354" s="85"/>
      <c r="BW354" s="85"/>
      <c r="BX354" s="85"/>
      <c r="BY354" s="85"/>
      <c r="BZ354" s="85"/>
    </row>
  </sheetData>
  <mergeCells count="11">
    <mergeCell ref="C351:D351"/>
    <mergeCell ref="G1:H3"/>
    <mergeCell ref="E13:J13"/>
    <mergeCell ref="E15:F15"/>
    <mergeCell ref="E16:F16"/>
    <mergeCell ref="E17:F17"/>
    <mergeCell ref="C336:H336"/>
    <mergeCell ref="E18:F18"/>
    <mergeCell ref="E14:F14"/>
    <mergeCell ref="C13:D14"/>
    <mergeCell ref="C338:D338"/>
  </mergeCells>
  <hyperlinks>
    <hyperlink ref="G1:H3" r:id="rId1" display="https://www.arkys.cz/cs/" xr:uid="{393B87B5-1888-4276-85DF-1778F0D4462F}"/>
    <hyperlink ref="B80" r:id="rId2" location="item2886" xr:uid="{D7D9EBEF-625B-492D-8406-A9C9E066AD96}"/>
    <hyperlink ref="B81" r:id="rId3" location="item2886" xr:uid="{D1F0ED2A-3052-42FE-BBA0-64A093B1FDCB}"/>
    <hyperlink ref="B82" r:id="rId4" location="item2886" xr:uid="{440F5F65-E473-4C89-9881-01B2234091EA}"/>
    <hyperlink ref="B85" r:id="rId5" location="item2854" xr:uid="{760AB020-DC0F-4871-B145-B2F6307DEA0E}"/>
    <hyperlink ref="B86:B91" r:id="rId6" location="item2854" display="www" xr:uid="{E3FDE779-56E0-4130-B721-A6BEB4A40966}"/>
    <hyperlink ref="B94" r:id="rId7" location="item2855" xr:uid="{0CDA33F1-A4DB-4D7D-9B7E-4974E3164671}"/>
    <hyperlink ref="B95:B96" r:id="rId8" location="item2855" display="www" xr:uid="{939CEB64-EDCC-42F7-B4E0-F2E5D02E5FDA}"/>
    <hyperlink ref="B99" r:id="rId9" location="item2837" xr:uid="{8A050357-AA1C-48CA-9C54-6FAEBEFDE34C}"/>
    <hyperlink ref="B100" r:id="rId10" location="item2840" xr:uid="{A8F71AC0-28C9-4449-98B0-DFFC80AB8196}"/>
    <hyperlink ref="B101" r:id="rId11" location="item2833" xr:uid="{D975B852-0957-4EF8-BFA0-4BDE5FF045DC}"/>
    <hyperlink ref="B102" r:id="rId12" location="item2833" xr:uid="{4785C19F-079B-4C38-AFE4-6F0DFBEF59F3}"/>
    <hyperlink ref="B103" r:id="rId13" location="item2833" xr:uid="{23879802-4634-49D2-9C5E-34A9726FD194}"/>
    <hyperlink ref="B104" r:id="rId14" location="item2833" xr:uid="{04B1C3E8-A653-4525-B50E-4E3CA9734A3C}"/>
    <hyperlink ref="B105" r:id="rId15" location="item2834" xr:uid="{33A7589E-22E4-45E4-BC7B-7E91FC6AA827}"/>
    <hyperlink ref="B106" r:id="rId16" location="item2834" xr:uid="{86963B8F-B433-4421-968C-13450DD293D7}"/>
    <hyperlink ref="B107" r:id="rId17" location="item2834" xr:uid="{C336FCBB-9C79-47AA-BAAD-FABE31CC627F}"/>
    <hyperlink ref="B108" r:id="rId18" location="item2835" xr:uid="{C807CA5A-0F1D-49F5-A7AD-F077F33C647B}"/>
    <hyperlink ref="B109" r:id="rId19" location="item2835" xr:uid="{ED3608C3-09D8-415C-9419-C694A5868B6F}"/>
    <hyperlink ref="B110" r:id="rId20" location="item2835" xr:uid="{15ED8E14-F046-4215-8468-F04F425AF953}"/>
    <hyperlink ref="B111" r:id="rId21" location="item2836" xr:uid="{53E66EF4-04F9-4F22-AED4-A96AB1016907}"/>
    <hyperlink ref="B112" r:id="rId22" location="item2836" xr:uid="{D1422495-D261-4257-87F7-1959CAB228A1}"/>
    <hyperlink ref="B113" r:id="rId23" location="item2839" xr:uid="{7B8CE32B-8ED9-4129-848A-DF2C1320DBB2}"/>
    <hyperlink ref="B114" r:id="rId24" location="item2839" xr:uid="{2C1260AC-D90D-4056-8E70-5B7B568BCF25}"/>
    <hyperlink ref="B117" r:id="rId25" location="item2861" xr:uid="{F00A243C-1F7F-45BF-89CD-7CD57CC750EC}"/>
    <hyperlink ref="B118" r:id="rId26" location="item2861" xr:uid="{0CB24B36-18BA-4CD0-A28B-390DC53E3AE8}"/>
    <hyperlink ref="B119" r:id="rId27" location="item2861" xr:uid="{23E41A37-9FF1-4DBC-BF92-BF4E16C03657}"/>
    <hyperlink ref="B120" r:id="rId28" location="item2861" xr:uid="{B5458B25-34E4-43CB-A3B9-5F8CF1057B56}"/>
    <hyperlink ref="B122" r:id="rId29" location="item2861" xr:uid="{D00753D8-1FDD-4A64-A493-87D6A269C1ED}"/>
    <hyperlink ref="B124" r:id="rId30" location="item2861" xr:uid="{B9EEF16B-B3BD-4A7C-9EE8-6D5A5417FDFC}"/>
    <hyperlink ref="B125" r:id="rId31" location="item2861" xr:uid="{1D0ACEE9-F005-494A-8CDB-278AAA8D6FE7}"/>
    <hyperlink ref="B126" r:id="rId32" location="item2861" xr:uid="{6EF99B44-8D1E-4743-8CF6-FBB204D41324}"/>
    <hyperlink ref="B127" r:id="rId33" location="item2861" xr:uid="{EF2C4663-648F-4C17-9925-2FCAF22ECC2F}"/>
    <hyperlink ref="B128" r:id="rId34" location="item2861" xr:uid="{EFA4755F-68CA-4F17-9A34-7F47EB105C8F}"/>
    <hyperlink ref="B129" r:id="rId35" location="item2861" xr:uid="{BCEB7AE7-4BC6-4E02-A76E-E7261340127E}"/>
    <hyperlink ref="B131" r:id="rId36" location="item2861" xr:uid="{F55CFD36-BEC5-4D87-B76F-E431AC009C36}"/>
    <hyperlink ref="B132" r:id="rId37" location="item2861" xr:uid="{3FAE6BB3-F706-4B43-A8E3-EF1FEC7A0078}"/>
    <hyperlink ref="B133" r:id="rId38" location="item2861" xr:uid="{70E00B0F-8772-457B-97A2-38F4400F39FF}"/>
    <hyperlink ref="B134:B136" r:id="rId39" location="item2861" display="www" xr:uid="{2EC5C799-8162-4E41-A9B0-90C6B48A5C93}"/>
    <hyperlink ref="B147" r:id="rId40" location="item2863" xr:uid="{341978F2-871F-41F6-8E7D-38CBAE00FF07}"/>
    <hyperlink ref="B148:B166" r:id="rId41" location="item2863" display="www" xr:uid="{1DDA4873-ABEF-4B60-968A-633A3FBC7F65}"/>
    <hyperlink ref="B177" r:id="rId42" location="item2864" xr:uid="{C61161F1-EC7B-41C2-A64D-75CDD4028AE5}"/>
    <hyperlink ref="B178:B196" r:id="rId43" location="item2864" display="www" xr:uid="{57AFEFED-C53E-4A6D-9859-07BFBFF4E95B}"/>
    <hyperlink ref="B207" r:id="rId44" location="item2862" xr:uid="{CE2296EA-123C-4C55-A1F8-DB4383807491}"/>
    <hyperlink ref="B208:B224" r:id="rId45" location="item2862" display="www" xr:uid="{A19BABD4-3FFB-4C2D-85A7-76A5D4536B73}"/>
    <hyperlink ref="B235" r:id="rId46" location="item2865" xr:uid="{72923D37-FE80-4ED2-99E7-5386CACD3FCB}"/>
    <hyperlink ref="B236:B254" r:id="rId47" location="item2865" display="www" xr:uid="{0B5197DF-3530-4D6A-B579-EE95D40F0701}"/>
    <hyperlink ref="B265" r:id="rId48" location="item2866" xr:uid="{44CE9E76-1BEF-4D1A-BB7F-B60D0AE6BE1D}"/>
    <hyperlink ref="B266:B274" r:id="rId49" location="item2866" display="www" xr:uid="{70133392-3B04-49EA-BBCE-A86BFF107EA8}"/>
    <hyperlink ref="B277" r:id="rId50" location="item2912" xr:uid="{27DF2F27-8F7C-4651-B8B2-E06B04B7BD15}"/>
    <hyperlink ref="B280" r:id="rId51" location="item2909" xr:uid="{C264F774-6B2B-4254-BB1D-DEFC275E370B}"/>
    <hyperlink ref="B283" r:id="rId52" location="item2910" xr:uid="{8B581CE9-1139-4E71-B5AF-512B71EC8341}"/>
    <hyperlink ref="B284:B285" r:id="rId53" location="item2910" display="www" xr:uid="{FE6ED478-86F3-47BD-87E9-C8738EC2A12A}"/>
    <hyperlink ref="B293" r:id="rId54" location="item2845" xr:uid="{4734063F-E5BA-4C3A-987C-FFAB7E784DF2}"/>
    <hyperlink ref="B294:B299" r:id="rId55" location="item2845" display="www" xr:uid="{231BF5B8-23F0-4069-B83F-56FCA43F9A7C}"/>
    <hyperlink ref="B300" r:id="rId56" location="item2914" xr:uid="{3A3E2E27-5D6C-44ED-9E36-4CCB752B9A4C}"/>
    <hyperlink ref="B301" r:id="rId57" location="item2914" xr:uid="{97DC8418-A8DB-4E5B-AEFB-F6DBA6A247EB}"/>
    <hyperlink ref="B304" r:id="rId58" location="item2849" xr:uid="{C6D4F54D-1F1F-4622-BF6C-C9B5896A9B1D}"/>
    <hyperlink ref="B305:B307" r:id="rId59" location="item2849" display="www" xr:uid="{2C8A7FCD-6B56-4BD7-B6C1-5272970A3274}"/>
    <hyperlink ref="B308" r:id="rId60" location="item2850" xr:uid="{98FD6D1B-DD32-449B-BC13-3AE6344E3D56}"/>
    <hyperlink ref="B311" r:id="rId61" location="item2867" xr:uid="{813531F1-3236-4F6B-8799-AD2E2934273B}"/>
    <hyperlink ref="B312:B316" r:id="rId62" location="item2867" display="www" xr:uid="{1875C632-EE98-484F-ADD3-FB373082A70C}"/>
    <hyperlink ref="B317" r:id="rId63" location="item2869" xr:uid="{445352EA-DD21-4E12-9B30-4541D1561263}"/>
    <hyperlink ref="B320" r:id="rId64" location="item2851" xr:uid="{DF025020-C49D-4BE7-B641-F167A2A72E73}"/>
    <hyperlink ref="B321:B325" r:id="rId65" location="item2851" display="www" xr:uid="{CE2CE652-B58A-4D79-AB1F-B4AE8F97A11E}"/>
    <hyperlink ref="B328" r:id="rId66" location="item2848" xr:uid="{CFD2D9B2-50F3-4BC9-AB29-53D59EE69C51}"/>
    <hyperlink ref="B288" r:id="rId67" location="item2911" xr:uid="{DFF53749-B691-4E25-9776-8874056E7730}"/>
    <hyperlink ref="B289:B290" r:id="rId68" location="item2911" display="www" xr:uid="{70E5A9E2-8AB9-4BC2-B5FD-A58F6BD3FD6C}"/>
    <hyperlink ref="B331" r:id="rId69" location="item2853" xr:uid="{B2EC52E4-2071-4B5F-AB19-1CD252DBCA77}"/>
    <hyperlink ref="B332" r:id="rId70" location="item2852" xr:uid="{A3F84871-3A06-4BD4-8ED8-F5EABDF519C3}"/>
    <hyperlink ref="C351" r:id="rId71" display="Cena za dopravu systému MERKUR 2 uvedeny na: www.arkys.cz/cs/doprava" xr:uid="{9B6BD918-4DAE-4457-BC0E-DD463D03AFA7}"/>
    <hyperlink ref="B139" r:id="rId72" location="item2856" xr:uid="{D24FF808-8809-4BE7-9F75-16B0AFB4183D}"/>
    <hyperlink ref="B140:B144" r:id="rId73" location="item2856" display="www" xr:uid="{95F83FB2-C8C7-422C-9E01-4B6786FB42FB}"/>
    <hyperlink ref="B169" r:id="rId74" location="item2858" xr:uid="{3F0E1E37-DBDE-45E2-AB8C-61A90038DC9D}"/>
    <hyperlink ref="B170:B174" r:id="rId75" location="item2858" display="www" xr:uid="{BE5DCF53-E320-416D-BA8F-3873E25656C1}"/>
    <hyperlink ref="B199" r:id="rId76" location="item2859" xr:uid="{F87732C4-66BB-4E59-8E8B-500D47BB69B2}"/>
    <hyperlink ref="B200:B204" r:id="rId77" location="item2859" display="www" xr:uid="{DD3AC026-C8FE-4396-A060-ED4C671E78AD}"/>
    <hyperlink ref="B227" r:id="rId78" location="item2857" xr:uid="{CD48AEAF-7FDC-4731-941B-1B1903C8C5EE}"/>
    <hyperlink ref="B228:B232" r:id="rId79" location="item2857" display="www" xr:uid="{BC9ACBF3-B991-4B4C-9949-E5F87E59E1F5}"/>
    <hyperlink ref="B257" r:id="rId80" location="item2860" xr:uid="{6D101F8D-6FF6-4BAD-9256-6E6436FE61D7}"/>
    <hyperlink ref="B258:B262" r:id="rId81" location="item2860" display="www" xr:uid="{EAEC2DDB-D445-44DF-AAB0-648DA10F33E8}"/>
    <hyperlink ref="B23" r:id="rId82" location="item2881" xr:uid="{79DC564C-DA5B-48F7-B5C8-F47D526834D0}"/>
    <hyperlink ref="B24" r:id="rId83" location="item2881" xr:uid="{4A01313E-6AD9-497A-8B62-67F59AE62B3D}"/>
    <hyperlink ref="B25" r:id="rId84" location="item2881" xr:uid="{2B16B7C1-42A2-4B86-AE53-5723A363B255}"/>
    <hyperlink ref="B26" r:id="rId85" location="item2881" xr:uid="{9CBFD32E-06A9-4424-866E-D9EDCE0DD9AB}"/>
    <hyperlink ref="B28" r:id="rId86" location="item2882" xr:uid="{7F7021C0-A932-4BEE-8C44-CDDD90666894}"/>
    <hyperlink ref="B30" r:id="rId87" location="item2884" xr:uid="{C251CF31-0904-4669-9E9E-6BFD53458D76}"/>
    <hyperlink ref="B31" r:id="rId88" location="item2884" xr:uid="{EA70DA18-4DD1-4460-8228-38B9B0B36677}"/>
    <hyperlink ref="B32" r:id="rId89" location="item2884" xr:uid="{C2EC47FC-3A32-47F0-A1E3-3B7E1105B739}"/>
    <hyperlink ref="B33" r:id="rId90" location="item2884" xr:uid="{094D878D-4050-4F5F-AEE0-B03F27C64923}"/>
    <hyperlink ref="B34" r:id="rId91" location="item2884" xr:uid="{C058D6EF-A80F-48C5-BDF4-B68EE6FACFDF}"/>
    <hyperlink ref="B36" r:id="rId92" location="item2884" xr:uid="{FF0EA1D2-4261-4A71-B1C0-2281C2A0F9D7}"/>
    <hyperlink ref="B35" r:id="rId93" location="item2884" xr:uid="{5CFBFD43-2C9B-4108-993B-FF8169C04550}"/>
    <hyperlink ref="B37" r:id="rId94" location="item2884" xr:uid="{EEE85F75-5309-4961-BDE7-3D78B0D7DB6D}"/>
    <hyperlink ref="B39" r:id="rId95" location="item2885" xr:uid="{FAC7E2D3-EFD2-4FF0-B69A-33FA3ECE23F8}"/>
    <hyperlink ref="B40" r:id="rId96" location="item2885" xr:uid="{72DE8A9F-0026-4034-952A-94DE4ACEB767}"/>
    <hyperlink ref="B41" r:id="rId97" location="item2885" xr:uid="{25C8F8B1-B20E-4540-A69A-507D8B0AABC7}"/>
    <hyperlink ref="B42" r:id="rId98" location="item2885" xr:uid="{91F29ECC-79D3-4FE4-A21F-2C53CA6D372A}"/>
    <hyperlink ref="B43" r:id="rId99" location="item2885" xr:uid="{4633C99F-BB52-4100-92C8-15651AF919DF}"/>
    <hyperlink ref="B45" r:id="rId100" location="item2885" xr:uid="{FA89CAE9-9E70-46CE-AFBA-A141ACBF8D47}"/>
    <hyperlink ref="B44" r:id="rId101" location="item2885" xr:uid="{D3D47130-2515-43AC-9AB1-29E90C451AF5}"/>
    <hyperlink ref="B46" r:id="rId102" location="item2885" xr:uid="{C8C0955A-1D66-4114-BC6D-CEFF19BE3E71}"/>
    <hyperlink ref="B49" r:id="rId103" location="item2887" xr:uid="{C630B8DC-EC7C-4145-8F1A-629FAFA22FB3}"/>
    <hyperlink ref="B50" r:id="rId104" location="item2887" xr:uid="{FB232831-0F1C-4415-A70B-42687B0E97FC}"/>
    <hyperlink ref="B51" r:id="rId105" location="item2887" xr:uid="{25551F4B-D691-470C-BC49-63EDF506A9B6}"/>
    <hyperlink ref="B52" r:id="rId106" location="item2887" xr:uid="{A31869E1-1774-484B-AB51-F246AE0FE31A}"/>
    <hyperlink ref="B54" r:id="rId107" location="item2888" xr:uid="{2139F295-7D5A-4428-9C89-A3A8031EF4A9}"/>
    <hyperlink ref="B56" r:id="rId108" location="item2889" xr:uid="{66F4F629-1A39-4904-902A-B37CE8194D41}"/>
    <hyperlink ref="B57" r:id="rId109" location="item2889" xr:uid="{7312F24A-4125-497C-A45B-737A21EA1B43}"/>
    <hyperlink ref="B58" r:id="rId110" location="item2889" xr:uid="{781926F0-E485-424D-85EC-DF4B8291066C}"/>
    <hyperlink ref="B59" r:id="rId111" location="item2889" xr:uid="{CEB0D380-A55C-4587-953E-10C4E593E002}"/>
    <hyperlink ref="B60" r:id="rId112" location="item2889" xr:uid="{5E08EBFD-0733-4F99-9140-59551009E448}"/>
    <hyperlink ref="B62" r:id="rId113" location="item2889" xr:uid="{3623742E-309F-4430-88AC-709ED39458D1}"/>
    <hyperlink ref="B61" r:id="rId114" location="item2889" xr:uid="{E4885936-D5F3-4DE2-BF1A-B2D5244E191F}"/>
    <hyperlink ref="B63" r:id="rId115" location="item2889" xr:uid="{A5776B21-6CAD-4019-8595-49C3B91BF889}"/>
    <hyperlink ref="B65" r:id="rId116" location="item2892" xr:uid="{6B9C6072-7844-4BFC-BDB7-A056907FBF19}"/>
    <hyperlink ref="B66" r:id="rId117" location="item2892" xr:uid="{00E6ACE8-EFE3-4486-861B-5656121A2C03}"/>
    <hyperlink ref="B67" r:id="rId118" location="item2892" xr:uid="{E06E75E8-3D2E-43DD-8D7D-1C926F1AF31E}"/>
    <hyperlink ref="B68" r:id="rId119" location="item2892" xr:uid="{3CED413A-AF9D-4FB9-A968-1D19F8A88886}"/>
    <hyperlink ref="B69" r:id="rId120" location="item2892" xr:uid="{E708C690-ADA0-43C2-8A0C-EB6BF2D9B9CF}"/>
    <hyperlink ref="B71" r:id="rId121" location="item2892" xr:uid="{0252A194-CCE5-4BD8-B7B1-6A1BE78BBB24}"/>
    <hyperlink ref="B70" r:id="rId122" location="item2892" xr:uid="{CA108AD7-AB1E-40B9-93FA-C7CC1297942C}"/>
    <hyperlink ref="B72" r:id="rId123" location="item2892" xr:uid="{274E4A18-42B5-4651-AAE6-6974520A4EFE}"/>
    <hyperlink ref="B75" r:id="rId124" location="item2883" xr:uid="{690262B1-CE47-4B52-B458-93E6B037DF9F}"/>
    <hyperlink ref="B76" r:id="rId125" location="item2883" xr:uid="{07F3DD89-BFE8-4182-9A90-28A214E95B4D}"/>
    <hyperlink ref="B77" r:id="rId126" location="item2883" xr:uid="{B247A466-EF97-440C-8E66-E442F649A517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127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95E7B-C85A-4E3D-B900-AA3ABAE17BE5}">
  <sheetPr>
    <tabColor rgb="FFD4A36F"/>
  </sheetPr>
  <dimension ref="A1:CC163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81" width="9.140625" style="85"/>
    <col min="82" max="16384" width="9.140625" style="1"/>
  </cols>
  <sheetData>
    <row r="1" spans="1:81" ht="12.95" customHeight="1" x14ac:dyDescent="0.25">
      <c r="G1" s="114" t="e" vm="1">
        <v>#VALUE!</v>
      </c>
      <c r="H1" s="114"/>
    </row>
    <row r="2" spans="1:81" ht="20.100000000000001" customHeight="1" x14ac:dyDescent="0.25">
      <c r="B2" s="1"/>
      <c r="D2" s="43" t="s">
        <v>47</v>
      </c>
      <c r="E2" s="16"/>
      <c r="G2" s="114"/>
      <c r="H2" s="114"/>
      <c r="I2" s="3"/>
      <c r="J2" s="3"/>
    </row>
    <row r="3" spans="1:81" ht="20.100000000000001" customHeight="1" x14ac:dyDescent="0.25">
      <c r="B3" s="1"/>
      <c r="D3" s="44" t="s">
        <v>1283</v>
      </c>
      <c r="E3" s="15"/>
      <c r="F3" s="5"/>
      <c r="G3" s="114"/>
      <c r="H3" s="114"/>
      <c r="I3" s="3"/>
      <c r="J3" s="3"/>
      <c r="K3" s="6"/>
      <c r="L3" s="6"/>
    </row>
    <row r="4" spans="1:81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81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81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81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</row>
    <row r="8" spans="1:81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</row>
    <row r="9" spans="1:81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</row>
    <row r="10" spans="1:81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</row>
    <row r="11" spans="1:81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</row>
    <row r="12" spans="1:81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</row>
    <row r="13" spans="1:81" s="2" customFormat="1" ht="15" customHeight="1" x14ac:dyDescent="0.25">
      <c r="C13" s="129" t="s">
        <v>25</v>
      </c>
      <c r="D13" s="130"/>
      <c r="E13" s="115" t="s">
        <v>26</v>
      </c>
      <c r="F13" s="116"/>
      <c r="G13" s="116"/>
      <c r="H13" s="116"/>
      <c r="I13" s="116"/>
      <c r="J13" s="117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</row>
    <row r="14" spans="1:81" s="2" customFormat="1" ht="15" customHeight="1" thickBot="1" x14ac:dyDescent="0.3">
      <c r="C14" s="131"/>
      <c r="D14" s="132"/>
      <c r="E14" s="127" t="s">
        <v>9</v>
      </c>
      <c r="F14" s="128"/>
      <c r="G14" s="31" t="s">
        <v>12</v>
      </c>
      <c r="H14" s="28" t="s">
        <v>1119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</row>
    <row r="15" spans="1:81" s="4" customFormat="1" ht="15" hidden="1" customHeight="1" x14ac:dyDescent="0.25">
      <c r="A15" s="2"/>
      <c r="B15" s="2"/>
      <c r="C15" s="47" t="s">
        <v>18</v>
      </c>
      <c r="D15" s="48" t="s">
        <v>20</v>
      </c>
      <c r="E15" s="118">
        <v>0</v>
      </c>
      <c r="F15" s="119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</row>
    <row r="16" spans="1:81" s="4" customFormat="1" ht="15" customHeight="1" x14ac:dyDescent="0.25">
      <c r="A16" s="2"/>
      <c r="B16" s="2"/>
      <c r="C16" s="46" t="s">
        <v>19</v>
      </c>
      <c r="D16" s="55" t="s">
        <v>21</v>
      </c>
      <c r="E16" s="120" t="s">
        <v>13</v>
      </c>
      <c r="F16" s="121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</row>
    <row r="17" spans="1:81" s="4" customFormat="1" ht="15" customHeight="1" thickBot="1" x14ac:dyDescent="0.3">
      <c r="A17" s="2"/>
      <c r="B17" s="2"/>
      <c r="C17" s="23" t="s">
        <v>8</v>
      </c>
      <c r="D17" s="27" t="s">
        <v>22</v>
      </c>
      <c r="E17" s="122" t="s">
        <v>13</v>
      </c>
      <c r="F17" s="123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</row>
    <row r="18" spans="1:81" ht="15" hidden="1" customHeight="1" thickBot="1" x14ac:dyDescent="0.3">
      <c r="C18" s="51" t="s">
        <v>23</v>
      </c>
      <c r="D18" s="52" t="s">
        <v>24</v>
      </c>
      <c r="E18" s="125" t="s">
        <v>13</v>
      </c>
      <c r="F18" s="126"/>
      <c r="G18" s="53">
        <v>0</v>
      </c>
      <c r="H18" s="53">
        <v>0</v>
      </c>
      <c r="I18" s="53">
        <f>H18</f>
        <v>0</v>
      </c>
      <c r="J18" s="54" t="s">
        <v>14</v>
      </c>
    </row>
    <row r="20" spans="1:81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</row>
    <row r="21" spans="1:81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</row>
    <row r="22" spans="1:81" ht="12.75" customHeight="1" x14ac:dyDescent="0.25">
      <c r="D22" s="19" t="s">
        <v>61</v>
      </c>
    </row>
    <row r="23" spans="1:81" s="85" customFormat="1" ht="12.75" customHeight="1" x14ac:dyDescent="0.2">
      <c r="A23" s="2"/>
      <c r="B23" s="106" t="s">
        <v>84</v>
      </c>
      <c r="C23" s="95" t="s">
        <v>1126</v>
      </c>
      <c r="D23" s="78" t="s">
        <v>1127</v>
      </c>
      <c r="E23" s="100"/>
      <c r="F23" s="78" t="s">
        <v>87</v>
      </c>
      <c r="G23" s="80">
        <f t="shared" ref="G23:G34" si="0">I23*(1-J23)</f>
        <v>125</v>
      </c>
      <c r="H23" s="81">
        <f t="shared" ref="H23:H34" si="1">E23*G23</f>
        <v>0</v>
      </c>
      <c r="I23" s="80">
        <v>125</v>
      </c>
      <c r="J23" s="82">
        <f t="shared" ref="J23:J34" si="2">H$16/100</f>
        <v>0</v>
      </c>
      <c r="K23" s="83">
        <v>0.65</v>
      </c>
      <c r="L23" s="84">
        <f t="shared" ref="L23:L34" si="3">E23*K23</f>
        <v>0</v>
      </c>
    </row>
    <row r="24" spans="1:81" s="85" customFormat="1" ht="6.95" customHeight="1" x14ac:dyDescent="0.2">
      <c r="A24" s="2"/>
      <c r="B24" s="106"/>
      <c r="C24" s="102"/>
      <c r="D24" s="78"/>
      <c r="E24" s="103"/>
      <c r="F24" s="78"/>
      <c r="G24" s="80"/>
      <c r="H24" s="104"/>
      <c r="I24" s="80"/>
      <c r="J24" s="105"/>
      <c r="K24" s="83"/>
      <c r="L24" s="84"/>
    </row>
    <row r="25" spans="1:81" s="85" customFormat="1" ht="12.75" customHeight="1" x14ac:dyDescent="0.2">
      <c r="A25" s="2"/>
      <c r="B25" s="106" t="s">
        <v>84</v>
      </c>
      <c r="C25" s="95" t="s">
        <v>1128</v>
      </c>
      <c r="D25" s="78" t="s">
        <v>1129</v>
      </c>
      <c r="E25" s="100"/>
      <c r="F25" s="78" t="s">
        <v>87</v>
      </c>
      <c r="G25" s="80">
        <f t="shared" si="0"/>
        <v>161</v>
      </c>
      <c r="H25" s="81">
        <f t="shared" si="1"/>
        <v>0</v>
      </c>
      <c r="I25" s="80">
        <v>161</v>
      </c>
      <c r="J25" s="82">
        <f t="shared" si="2"/>
        <v>0</v>
      </c>
      <c r="K25" s="83">
        <v>0.9</v>
      </c>
      <c r="L25" s="84">
        <f t="shared" si="3"/>
        <v>0</v>
      </c>
    </row>
    <row r="26" spans="1:81" s="85" customFormat="1" ht="12.75" customHeight="1" x14ac:dyDescent="0.2">
      <c r="A26" s="2"/>
      <c r="B26" s="106" t="s">
        <v>84</v>
      </c>
      <c r="C26" s="95" t="s">
        <v>1130</v>
      </c>
      <c r="D26" s="78" t="s">
        <v>1131</v>
      </c>
      <c r="E26" s="100"/>
      <c r="F26" s="78" t="s">
        <v>87</v>
      </c>
      <c r="G26" s="80">
        <f t="shared" si="0"/>
        <v>234</v>
      </c>
      <c r="H26" s="81">
        <f t="shared" si="1"/>
        <v>0</v>
      </c>
      <c r="I26" s="80">
        <v>234</v>
      </c>
      <c r="J26" s="82">
        <f t="shared" si="2"/>
        <v>0</v>
      </c>
      <c r="K26" s="83">
        <v>1.4</v>
      </c>
      <c r="L26" s="84">
        <f t="shared" si="3"/>
        <v>0</v>
      </c>
    </row>
    <row r="27" spans="1:81" s="85" customFormat="1" ht="12.75" customHeight="1" x14ac:dyDescent="0.2">
      <c r="A27" s="2"/>
      <c r="B27" s="106" t="s">
        <v>84</v>
      </c>
      <c r="C27" s="95" t="s">
        <v>1132</v>
      </c>
      <c r="D27" s="78" t="s">
        <v>1133</v>
      </c>
      <c r="E27" s="100"/>
      <c r="F27" s="78" t="s">
        <v>87</v>
      </c>
      <c r="G27" s="80">
        <f t="shared" si="0"/>
        <v>336</v>
      </c>
      <c r="H27" s="81">
        <f t="shared" si="1"/>
        <v>0</v>
      </c>
      <c r="I27" s="80">
        <v>336</v>
      </c>
      <c r="J27" s="82">
        <f t="shared" si="2"/>
        <v>0</v>
      </c>
      <c r="K27" s="83">
        <v>2.2200000000000002</v>
      </c>
      <c r="L27" s="84">
        <f t="shared" si="3"/>
        <v>0</v>
      </c>
    </row>
    <row r="28" spans="1:81" s="85" customFormat="1" ht="12.75" customHeight="1" x14ac:dyDescent="0.2">
      <c r="A28" s="2"/>
      <c r="B28" s="106" t="s">
        <v>84</v>
      </c>
      <c r="C28" s="95" t="s">
        <v>1134</v>
      </c>
      <c r="D28" s="78" t="s">
        <v>1296</v>
      </c>
      <c r="E28" s="100"/>
      <c r="F28" s="78" t="s">
        <v>87</v>
      </c>
      <c r="G28" s="80">
        <f t="shared" si="0"/>
        <v>587</v>
      </c>
      <c r="H28" s="81">
        <f t="shared" si="1"/>
        <v>0</v>
      </c>
      <c r="I28" s="80">
        <v>587</v>
      </c>
      <c r="J28" s="82">
        <f t="shared" si="2"/>
        <v>0</v>
      </c>
      <c r="K28" s="83">
        <v>3.38</v>
      </c>
      <c r="L28" s="84">
        <f t="shared" si="3"/>
        <v>0</v>
      </c>
    </row>
    <row r="29" spans="1:81" s="85" customFormat="1" ht="12.75" customHeight="1" x14ac:dyDescent="0.2">
      <c r="A29" s="2"/>
      <c r="B29" s="106" t="s">
        <v>84</v>
      </c>
      <c r="C29" s="95" t="s">
        <v>1297</v>
      </c>
      <c r="D29" s="78" t="s">
        <v>1135</v>
      </c>
      <c r="E29" s="100"/>
      <c r="F29" s="78" t="s">
        <v>87</v>
      </c>
      <c r="G29" s="80">
        <f t="shared" si="0"/>
        <v>734</v>
      </c>
      <c r="H29" s="81">
        <f t="shared" si="1"/>
        <v>0</v>
      </c>
      <c r="I29" s="80">
        <v>734</v>
      </c>
      <c r="J29" s="82">
        <f t="shared" si="2"/>
        <v>0</v>
      </c>
      <c r="K29" s="83"/>
      <c r="L29" s="84">
        <f t="shared" si="3"/>
        <v>0</v>
      </c>
    </row>
    <row r="30" spans="1:81" s="85" customFormat="1" ht="6.95" customHeight="1" x14ac:dyDescent="0.2">
      <c r="A30" s="2"/>
      <c r="B30" s="106"/>
      <c r="C30" s="102"/>
      <c r="D30" s="78"/>
      <c r="E30" s="103"/>
      <c r="F30" s="78"/>
      <c r="G30" s="80"/>
      <c r="H30" s="104"/>
      <c r="I30" s="80"/>
      <c r="J30" s="105"/>
      <c r="K30" s="83"/>
      <c r="L30" s="84"/>
    </row>
    <row r="31" spans="1:81" s="85" customFormat="1" ht="12.75" customHeight="1" x14ac:dyDescent="0.2">
      <c r="A31" s="2"/>
      <c r="B31" s="106" t="s">
        <v>84</v>
      </c>
      <c r="C31" s="95" t="s">
        <v>1136</v>
      </c>
      <c r="D31" s="78" t="s">
        <v>1137</v>
      </c>
      <c r="E31" s="100"/>
      <c r="F31" s="78" t="s">
        <v>87</v>
      </c>
      <c r="G31" s="80">
        <f t="shared" si="0"/>
        <v>229</v>
      </c>
      <c r="H31" s="81">
        <f t="shared" si="1"/>
        <v>0</v>
      </c>
      <c r="I31" s="80">
        <v>229</v>
      </c>
      <c r="J31" s="82">
        <f t="shared" si="2"/>
        <v>0</v>
      </c>
      <c r="K31" s="83">
        <v>1.3</v>
      </c>
      <c r="L31" s="84">
        <f t="shared" si="3"/>
        <v>0</v>
      </c>
    </row>
    <row r="32" spans="1:81" s="85" customFormat="1" ht="12.75" customHeight="1" x14ac:dyDescent="0.2">
      <c r="A32" s="2"/>
      <c r="B32" s="106" t="s">
        <v>84</v>
      </c>
      <c r="C32" s="95" t="s">
        <v>1138</v>
      </c>
      <c r="D32" s="78" t="s">
        <v>1139</v>
      </c>
      <c r="E32" s="100"/>
      <c r="F32" s="78" t="s">
        <v>87</v>
      </c>
      <c r="G32" s="80">
        <f t="shared" si="0"/>
        <v>306</v>
      </c>
      <c r="H32" s="81">
        <f t="shared" si="1"/>
        <v>0</v>
      </c>
      <c r="I32" s="80">
        <v>306</v>
      </c>
      <c r="J32" s="82">
        <f t="shared" si="2"/>
        <v>0</v>
      </c>
      <c r="K32" s="83">
        <v>1.83</v>
      </c>
      <c r="L32" s="84">
        <f t="shared" si="3"/>
        <v>0</v>
      </c>
    </row>
    <row r="33" spans="1:12" s="85" customFormat="1" ht="12.75" customHeight="1" x14ac:dyDescent="0.2">
      <c r="A33" s="2"/>
      <c r="B33" s="106" t="s">
        <v>84</v>
      </c>
      <c r="C33" s="95" t="s">
        <v>1140</v>
      </c>
      <c r="D33" s="78" t="s">
        <v>1298</v>
      </c>
      <c r="E33" s="100"/>
      <c r="F33" s="78" t="s">
        <v>87</v>
      </c>
      <c r="G33" s="80">
        <f t="shared" si="0"/>
        <v>666</v>
      </c>
      <c r="H33" s="81">
        <f t="shared" si="1"/>
        <v>0</v>
      </c>
      <c r="I33" s="80">
        <v>666</v>
      </c>
      <c r="J33" s="82">
        <f t="shared" si="2"/>
        <v>0</v>
      </c>
      <c r="K33" s="83">
        <v>4.2</v>
      </c>
      <c r="L33" s="84">
        <f t="shared" si="3"/>
        <v>0</v>
      </c>
    </row>
    <row r="34" spans="1:12" s="85" customFormat="1" ht="12.75" customHeight="1" x14ac:dyDescent="0.2">
      <c r="A34" s="2"/>
      <c r="B34" s="106" t="s">
        <v>84</v>
      </c>
      <c r="C34" s="95" t="s">
        <v>1299</v>
      </c>
      <c r="D34" s="78" t="s">
        <v>1141</v>
      </c>
      <c r="E34" s="100"/>
      <c r="F34" s="78" t="s">
        <v>87</v>
      </c>
      <c r="G34" s="80">
        <f t="shared" si="0"/>
        <v>833</v>
      </c>
      <c r="H34" s="81">
        <f t="shared" si="1"/>
        <v>0</v>
      </c>
      <c r="I34" s="80">
        <v>833</v>
      </c>
      <c r="J34" s="82">
        <f t="shared" si="2"/>
        <v>0</v>
      </c>
      <c r="K34" s="83">
        <v>5.55</v>
      </c>
      <c r="L34" s="84">
        <f t="shared" si="3"/>
        <v>0</v>
      </c>
    </row>
    <row r="35" spans="1:12" ht="12.75" customHeight="1" x14ac:dyDescent="0.25">
      <c r="I35" s="111"/>
    </row>
    <row r="36" spans="1:12" ht="12.75" customHeight="1" x14ac:dyDescent="0.25">
      <c r="D36" s="19" t="s">
        <v>62</v>
      </c>
      <c r="I36" s="111"/>
    </row>
    <row r="37" spans="1:12" s="85" customFormat="1" ht="12.75" customHeight="1" x14ac:dyDescent="0.2">
      <c r="A37" s="2"/>
      <c r="B37" s="106" t="s">
        <v>84</v>
      </c>
      <c r="C37" s="95" t="s">
        <v>1142</v>
      </c>
      <c r="D37" s="78" t="s">
        <v>1143</v>
      </c>
      <c r="E37" s="100"/>
      <c r="F37" s="78" t="s">
        <v>87</v>
      </c>
      <c r="G37" s="80">
        <f t="shared" ref="G37:G48" si="4">I37*(1-J37)</f>
        <v>125</v>
      </c>
      <c r="H37" s="81">
        <f t="shared" ref="H37:H48" si="5">E37*G37</f>
        <v>0</v>
      </c>
      <c r="I37" s="80">
        <v>125</v>
      </c>
      <c r="J37" s="82">
        <f t="shared" ref="J37:J48" si="6">H$16/100</f>
        <v>0</v>
      </c>
      <c r="K37" s="83">
        <v>0.69</v>
      </c>
      <c r="L37" s="84">
        <f t="shared" ref="L37:L48" si="7">E37*K37</f>
        <v>0</v>
      </c>
    </row>
    <row r="38" spans="1:12" s="85" customFormat="1" ht="6.95" customHeight="1" x14ac:dyDescent="0.2">
      <c r="A38" s="2"/>
      <c r="B38" s="106"/>
      <c r="C38" s="102"/>
      <c r="D38" s="78"/>
      <c r="E38" s="103"/>
      <c r="F38" s="78"/>
      <c r="G38" s="80"/>
      <c r="H38" s="104"/>
      <c r="I38" s="80"/>
      <c r="J38" s="105"/>
      <c r="K38" s="83"/>
      <c r="L38" s="84"/>
    </row>
    <row r="39" spans="1:12" s="85" customFormat="1" ht="12.75" customHeight="1" x14ac:dyDescent="0.2">
      <c r="A39" s="2"/>
      <c r="B39" s="106" t="s">
        <v>84</v>
      </c>
      <c r="C39" s="95" t="s">
        <v>1144</v>
      </c>
      <c r="D39" s="78" t="s">
        <v>1145</v>
      </c>
      <c r="E39" s="100"/>
      <c r="F39" s="78" t="s">
        <v>87</v>
      </c>
      <c r="G39" s="80">
        <f t="shared" si="4"/>
        <v>161</v>
      </c>
      <c r="H39" s="81">
        <f t="shared" si="5"/>
        <v>0</v>
      </c>
      <c r="I39" s="80">
        <v>161</v>
      </c>
      <c r="J39" s="82">
        <f t="shared" si="6"/>
        <v>0</v>
      </c>
      <c r="K39" s="83">
        <v>0.98</v>
      </c>
      <c r="L39" s="84">
        <f t="shared" si="7"/>
        <v>0</v>
      </c>
    </row>
    <row r="40" spans="1:12" s="85" customFormat="1" ht="12.75" customHeight="1" x14ac:dyDescent="0.2">
      <c r="A40" s="2"/>
      <c r="B40" s="106" t="s">
        <v>84</v>
      </c>
      <c r="C40" s="95" t="s">
        <v>1146</v>
      </c>
      <c r="D40" s="78" t="s">
        <v>1147</v>
      </c>
      <c r="E40" s="100"/>
      <c r="F40" s="78" t="s">
        <v>87</v>
      </c>
      <c r="G40" s="80">
        <f t="shared" si="4"/>
        <v>234</v>
      </c>
      <c r="H40" s="81">
        <f t="shared" si="5"/>
        <v>0</v>
      </c>
      <c r="I40" s="80">
        <v>234</v>
      </c>
      <c r="J40" s="82">
        <f t="shared" si="6"/>
        <v>0</v>
      </c>
      <c r="K40" s="83">
        <v>1.54</v>
      </c>
      <c r="L40" s="84">
        <f t="shared" si="7"/>
        <v>0</v>
      </c>
    </row>
    <row r="41" spans="1:12" s="85" customFormat="1" ht="12.75" customHeight="1" x14ac:dyDescent="0.2">
      <c r="A41" s="2"/>
      <c r="B41" s="106" t="s">
        <v>84</v>
      </c>
      <c r="C41" s="95" t="s">
        <v>1148</v>
      </c>
      <c r="D41" s="78" t="s">
        <v>1149</v>
      </c>
      <c r="E41" s="100"/>
      <c r="F41" s="78" t="s">
        <v>87</v>
      </c>
      <c r="G41" s="80">
        <f t="shared" si="4"/>
        <v>336</v>
      </c>
      <c r="H41" s="81">
        <f t="shared" si="5"/>
        <v>0</v>
      </c>
      <c r="I41" s="80">
        <v>336</v>
      </c>
      <c r="J41" s="82">
        <f t="shared" si="6"/>
        <v>0</v>
      </c>
      <c r="K41" s="83">
        <v>2.1800000000000002</v>
      </c>
      <c r="L41" s="84">
        <f t="shared" si="7"/>
        <v>0</v>
      </c>
    </row>
    <row r="42" spans="1:12" s="85" customFormat="1" ht="12.75" customHeight="1" x14ac:dyDescent="0.2">
      <c r="A42" s="2"/>
      <c r="B42" s="106" t="s">
        <v>84</v>
      </c>
      <c r="C42" s="95" t="s">
        <v>1150</v>
      </c>
      <c r="D42" s="78" t="s">
        <v>1300</v>
      </c>
      <c r="E42" s="100"/>
      <c r="F42" s="78" t="s">
        <v>87</v>
      </c>
      <c r="G42" s="80">
        <f t="shared" si="4"/>
        <v>587</v>
      </c>
      <c r="H42" s="81">
        <f t="shared" si="5"/>
        <v>0</v>
      </c>
      <c r="I42" s="80">
        <v>587</v>
      </c>
      <c r="J42" s="82">
        <f t="shared" si="6"/>
        <v>0</v>
      </c>
      <c r="K42" s="83">
        <v>3.69</v>
      </c>
      <c r="L42" s="84">
        <f t="shared" si="7"/>
        <v>0</v>
      </c>
    </row>
    <row r="43" spans="1:12" s="85" customFormat="1" ht="12.75" customHeight="1" x14ac:dyDescent="0.2">
      <c r="A43" s="2"/>
      <c r="B43" s="106" t="s">
        <v>84</v>
      </c>
      <c r="C43" s="95" t="s">
        <v>1301</v>
      </c>
      <c r="D43" s="78" t="s">
        <v>1151</v>
      </c>
      <c r="E43" s="100"/>
      <c r="F43" s="78" t="s">
        <v>87</v>
      </c>
      <c r="G43" s="80">
        <f t="shared" si="4"/>
        <v>734</v>
      </c>
      <c r="H43" s="81">
        <f t="shared" si="5"/>
        <v>0</v>
      </c>
      <c r="I43" s="80">
        <v>734</v>
      </c>
      <c r="J43" s="82">
        <f t="shared" si="6"/>
        <v>0</v>
      </c>
      <c r="K43" s="83"/>
      <c r="L43" s="84">
        <f t="shared" si="7"/>
        <v>0</v>
      </c>
    </row>
    <row r="44" spans="1:12" s="85" customFormat="1" ht="6.95" customHeight="1" x14ac:dyDescent="0.2">
      <c r="A44" s="2"/>
      <c r="B44" s="106"/>
      <c r="C44" s="102"/>
      <c r="D44" s="78"/>
      <c r="E44" s="103"/>
      <c r="F44" s="78"/>
      <c r="G44" s="80"/>
      <c r="H44" s="104"/>
      <c r="I44" s="80"/>
      <c r="J44" s="105"/>
      <c r="K44" s="83"/>
      <c r="L44" s="84"/>
    </row>
    <row r="45" spans="1:12" s="85" customFormat="1" ht="12.75" customHeight="1" x14ac:dyDescent="0.2">
      <c r="A45" s="2"/>
      <c r="B45" s="106" t="s">
        <v>84</v>
      </c>
      <c r="C45" s="95" t="s">
        <v>1152</v>
      </c>
      <c r="D45" s="78" t="s">
        <v>1153</v>
      </c>
      <c r="E45" s="100"/>
      <c r="F45" s="78" t="s">
        <v>87</v>
      </c>
      <c r="G45" s="80">
        <f t="shared" si="4"/>
        <v>229</v>
      </c>
      <c r="H45" s="81">
        <f t="shared" si="5"/>
        <v>0</v>
      </c>
      <c r="I45" s="80">
        <v>229</v>
      </c>
      <c r="J45" s="82">
        <f t="shared" si="6"/>
        <v>0</v>
      </c>
      <c r="K45" s="83">
        <v>1.33</v>
      </c>
      <c r="L45" s="84">
        <f t="shared" si="7"/>
        <v>0</v>
      </c>
    </row>
    <row r="46" spans="1:12" s="85" customFormat="1" ht="12.75" customHeight="1" x14ac:dyDescent="0.2">
      <c r="A46" s="2"/>
      <c r="B46" s="106" t="s">
        <v>84</v>
      </c>
      <c r="C46" s="95" t="s">
        <v>1154</v>
      </c>
      <c r="D46" s="78" t="s">
        <v>1155</v>
      </c>
      <c r="E46" s="100"/>
      <c r="F46" s="78" t="s">
        <v>87</v>
      </c>
      <c r="G46" s="80">
        <f t="shared" si="4"/>
        <v>306</v>
      </c>
      <c r="H46" s="81">
        <f t="shared" si="5"/>
        <v>0</v>
      </c>
      <c r="I46" s="80">
        <v>306</v>
      </c>
      <c r="J46" s="82">
        <f t="shared" si="6"/>
        <v>0</v>
      </c>
      <c r="K46" s="83">
        <v>1.92</v>
      </c>
      <c r="L46" s="84">
        <f t="shared" si="7"/>
        <v>0</v>
      </c>
    </row>
    <row r="47" spans="1:12" s="85" customFormat="1" ht="12.75" customHeight="1" x14ac:dyDescent="0.2">
      <c r="A47" s="2"/>
      <c r="B47" s="106" t="s">
        <v>84</v>
      </c>
      <c r="C47" s="95" t="s">
        <v>1156</v>
      </c>
      <c r="D47" s="78" t="s">
        <v>1302</v>
      </c>
      <c r="E47" s="100"/>
      <c r="F47" s="78" t="s">
        <v>87</v>
      </c>
      <c r="G47" s="80">
        <f t="shared" si="4"/>
        <v>666</v>
      </c>
      <c r="H47" s="81">
        <f t="shared" si="5"/>
        <v>0</v>
      </c>
      <c r="I47" s="80">
        <v>666</v>
      </c>
      <c r="J47" s="82">
        <f t="shared" si="6"/>
        <v>0</v>
      </c>
      <c r="K47" s="83">
        <v>4.4400000000000004</v>
      </c>
      <c r="L47" s="84">
        <f t="shared" si="7"/>
        <v>0</v>
      </c>
    </row>
    <row r="48" spans="1:12" s="85" customFormat="1" ht="12.75" customHeight="1" x14ac:dyDescent="0.2">
      <c r="A48" s="2"/>
      <c r="B48" s="106" t="s">
        <v>84</v>
      </c>
      <c r="C48" s="95" t="s">
        <v>1303</v>
      </c>
      <c r="D48" s="78" t="s">
        <v>1157</v>
      </c>
      <c r="E48" s="100"/>
      <c r="F48" s="78" t="s">
        <v>87</v>
      </c>
      <c r="G48" s="80">
        <f t="shared" si="4"/>
        <v>833</v>
      </c>
      <c r="H48" s="81">
        <f t="shared" si="5"/>
        <v>0</v>
      </c>
      <c r="I48" s="80">
        <v>833</v>
      </c>
      <c r="J48" s="82">
        <f t="shared" si="6"/>
        <v>0</v>
      </c>
      <c r="K48" s="83">
        <v>5.62</v>
      </c>
      <c r="L48" s="84">
        <f t="shared" si="7"/>
        <v>0</v>
      </c>
    </row>
    <row r="49" spans="1:12" ht="12.75" customHeight="1" x14ac:dyDescent="0.25">
      <c r="I49" s="111"/>
    </row>
    <row r="50" spans="1:12" ht="12.75" customHeight="1" x14ac:dyDescent="0.25">
      <c r="D50" s="19" t="s">
        <v>63</v>
      </c>
      <c r="I50" s="111"/>
    </row>
    <row r="51" spans="1:12" s="85" customFormat="1" ht="12.75" customHeight="1" x14ac:dyDescent="0.2">
      <c r="A51" s="2"/>
      <c r="B51" s="106" t="s">
        <v>84</v>
      </c>
      <c r="C51" s="95" t="s">
        <v>1218</v>
      </c>
      <c r="D51" s="78" t="s">
        <v>1219</v>
      </c>
      <c r="E51" s="100"/>
      <c r="F51" s="78" t="s">
        <v>87</v>
      </c>
      <c r="G51" s="80">
        <f t="shared" ref="G51:G55" si="8">I51*(1-J51)</f>
        <v>87</v>
      </c>
      <c r="H51" s="81">
        <f t="shared" ref="H51:H55" si="9">E51*G51</f>
        <v>0</v>
      </c>
      <c r="I51" s="80">
        <v>87</v>
      </c>
      <c r="J51" s="82">
        <f t="shared" ref="J51:J55" si="10">H$16/100</f>
        <v>0</v>
      </c>
      <c r="K51" s="83">
        <v>0.33</v>
      </c>
      <c r="L51" s="84">
        <f t="shared" ref="L51:L55" si="11">E51*K51</f>
        <v>0</v>
      </c>
    </row>
    <row r="52" spans="1:12" s="85" customFormat="1" ht="12.75" customHeight="1" x14ac:dyDescent="0.2">
      <c r="A52" s="2"/>
      <c r="B52" s="106" t="s">
        <v>84</v>
      </c>
      <c r="C52" s="95" t="s">
        <v>1220</v>
      </c>
      <c r="D52" s="78" t="s">
        <v>1221</v>
      </c>
      <c r="E52" s="100"/>
      <c r="F52" s="78" t="s">
        <v>87</v>
      </c>
      <c r="G52" s="80">
        <f t="shared" si="8"/>
        <v>114</v>
      </c>
      <c r="H52" s="81">
        <f t="shared" si="9"/>
        <v>0</v>
      </c>
      <c r="I52" s="80">
        <v>114</v>
      </c>
      <c r="J52" s="82">
        <f t="shared" si="10"/>
        <v>0</v>
      </c>
      <c r="K52" s="83">
        <v>0.55000000000000004</v>
      </c>
      <c r="L52" s="84">
        <f t="shared" si="11"/>
        <v>0</v>
      </c>
    </row>
    <row r="53" spans="1:12" s="85" customFormat="1" ht="12.75" customHeight="1" x14ac:dyDescent="0.2">
      <c r="A53" s="2"/>
      <c r="B53" s="106" t="s">
        <v>84</v>
      </c>
      <c r="C53" s="95" t="s">
        <v>1222</v>
      </c>
      <c r="D53" s="78" t="s">
        <v>1223</v>
      </c>
      <c r="E53" s="100"/>
      <c r="F53" s="78" t="s">
        <v>87</v>
      </c>
      <c r="G53" s="80">
        <f t="shared" si="8"/>
        <v>183</v>
      </c>
      <c r="H53" s="81">
        <f t="shared" si="9"/>
        <v>0</v>
      </c>
      <c r="I53" s="80">
        <v>183</v>
      </c>
      <c r="J53" s="82">
        <f t="shared" si="10"/>
        <v>0</v>
      </c>
      <c r="K53" s="83">
        <v>0.98</v>
      </c>
      <c r="L53" s="84">
        <f t="shared" si="11"/>
        <v>0</v>
      </c>
    </row>
    <row r="54" spans="1:12" s="85" customFormat="1" ht="12.75" customHeight="1" x14ac:dyDescent="0.2">
      <c r="A54" s="2"/>
      <c r="B54" s="106" t="s">
        <v>84</v>
      </c>
      <c r="C54" s="95" t="s">
        <v>1224</v>
      </c>
      <c r="D54" s="78" t="s">
        <v>1225</v>
      </c>
      <c r="E54" s="100"/>
      <c r="F54" s="78" t="s">
        <v>87</v>
      </c>
      <c r="G54" s="80">
        <f t="shared" si="8"/>
        <v>278</v>
      </c>
      <c r="H54" s="81">
        <f t="shared" si="9"/>
        <v>0</v>
      </c>
      <c r="I54" s="80">
        <v>278</v>
      </c>
      <c r="J54" s="82">
        <f t="shared" si="10"/>
        <v>0</v>
      </c>
      <c r="K54" s="83">
        <v>1.54</v>
      </c>
      <c r="L54" s="84">
        <f t="shared" si="11"/>
        <v>0</v>
      </c>
    </row>
    <row r="55" spans="1:12" s="85" customFormat="1" ht="12.75" customHeight="1" x14ac:dyDescent="0.2">
      <c r="A55" s="2"/>
      <c r="B55" s="106" t="s">
        <v>84</v>
      </c>
      <c r="C55" s="95" t="s">
        <v>1226</v>
      </c>
      <c r="D55" s="78" t="s">
        <v>1227</v>
      </c>
      <c r="E55" s="100"/>
      <c r="F55" s="78" t="s">
        <v>87</v>
      </c>
      <c r="G55" s="80">
        <f t="shared" si="8"/>
        <v>583</v>
      </c>
      <c r="H55" s="81">
        <f t="shared" si="9"/>
        <v>0</v>
      </c>
      <c r="I55" s="80">
        <v>583</v>
      </c>
      <c r="J55" s="82">
        <f t="shared" si="10"/>
        <v>0</v>
      </c>
      <c r="K55" s="83">
        <v>3.33</v>
      </c>
      <c r="L55" s="84">
        <f t="shared" si="11"/>
        <v>0</v>
      </c>
    </row>
    <row r="56" spans="1:12" ht="12.75" customHeight="1" x14ac:dyDescent="0.25">
      <c r="I56" s="111"/>
    </row>
    <row r="57" spans="1:12" ht="12.75" customHeight="1" x14ac:dyDescent="0.25">
      <c r="D57" s="19" t="s">
        <v>64</v>
      </c>
      <c r="I57" s="111"/>
    </row>
    <row r="58" spans="1:12" s="85" customFormat="1" ht="12.75" customHeight="1" x14ac:dyDescent="0.2">
      <c r="A58" s="2"/>
      <c r="B58" s="106" t="s">
        <v>84</v>
      </c>
      <c r="C58" s="95" t="s">
        <v>1228</v>
      </c>
      <c r="D58" s="78" t="s">
        <v>1229</v>
      </c>
      <c r="E58" s="100"/>
      <c r="F58" s="78" t="s">
        <v>87</v>
      </c>
      <c r="G58" s="80">
        <f t="shared" ref="G58" si="12">I58*(1-J58)</f>
        <v>91</v>
      </c>
      <c r="H58" s="81">
        <f t="shared" ref="H58" si="13">E58*G58</f>
        <v>0</v>
      </c>
      <c r="I58" s="80">
        <v>91</v>
      </c>
      <c r="J58" s="82">
        <f t="shared" ref="J58" si="14">H$16/100</f>
        <v>0</v>
      </c>
      <c r="K58" s="83">
        <v>0.34</v>
      </c>
      <c r="L58" s="84">
        <f t="shared" ref="L58" si="15">E58*K58</f>
        <v>0</v>
      </c>
    </row>
    <row r="59" spans="1:12" ht="12.75" customHeight="1" x14ac:dyDescent="0.25">
      <c r="D59" s="74"/>
      <c r="I59" s="111"/>
    </row>
    <row r="60" spans="1:12" ht="12.75" customHeight="1" x14ac:dyDescent="0.25">
      <c r="D60" s="19" t="s">
        <v>65</v>
      </c>
      <c r="I60" s="111"/>
    </row>
    <row r="61" spans="1:12" s="85" customFormat="1" ht="12.75" customHeight="1" x14ac:dyDescent="0.2">
      <c r="A61" s="2"/>
      <c r="B61" s="106" t="s">
        <v>84</v>
      </c>
      <c r="C61" s="98" t="s">
        <v>595</v>
      </c>
      <c r="D61" s="78" t="s">
        <v>596</v>
      </c>
      <c r="E61" s="100"/>
      <c r="F61" s="78" t="s">
        <v>183</v>
      </c>
      <c r="G61" s="80">
        <f>I61*(1-J61)</f>
        <v>526</v>
      </c>
      <c r="H61" s="81">
        <f>E61*G61</f>
        <v>0</v>
      </c>
      <c r="I61" s="80">
        <v>526</v>
      </c>
      <c r="J61" s="82">
        <f>H$16/100</f>
        <v>0</v>
      </c>
      <c r="K61" s="83">
        <v>0.8</v>
      </c>
      <c r="L61" s="84">
        <f>E61*K61</f>
        <v>0</v>
      </c>
    </row>
    <row r="62" spans="1:12" s="85" customFormat="1" ht="12.75" customHeight="1" x14ac:dyDescent="0.25">
      <c r="A62" s="2"/>
      <c r="B62" s="101" t="s">
        <v>84</v>
      </c>
      <c r="C62" s="99" t="s">
        <v>184</v>
      </c>
      <c r="D62" s="78" t="s">
        <v>185</v>
      </c>
      <c r="E62" s="100"/>
      <c r="F62" s="78" t="s">
        <v>183</v>
      </c>
      <c r="G62" s="80">
        <f t="shared" ref="G62" si="16">I62*(1-J62)</f>
        <v>43</v>
      </c>
      <c r="H62" s="81">
        <f t="shared" ref="H62" si="17">E62*G62</f>
        <v>0</v>
      </c>
      <c r="I62" s="80">
        <v>43</v>
      </c>
      <c r="J62" s="82">
        <f t="shared" ref="J62" si="18">G$16/100</f>
        <v>0</v>
      </c>
      <c r="K62" s="83">
        <v>0.152</v>
      </c>
      <c r="L62" s="84">
        <f t="shared" ref="L62" si="19">E62*K62</f>
        <v>0</v>
      </c>
    </row>
    <row r="63" spans="1:12" s="85" customFormat="1" ht="12.75" customHeight="1" x14ac:dyDescent="0.2">
      <c r="A63" s="2"/>
      <c r="B63" s="106" t="s">
        <v>84</v>
      </c>
      <c r="C63" s="95" t="s">
        <v>1158</v>
      </c>
      <c r="D63" s="78" t="s">
        <v>1159</v>
      </c>
      <c r="E63" s="100"/>
      <c r="F63" s="78" t="s">
        <v>188</v>
      </c>
      <c r="G63" s="80">
        <f t="shared" ref="G63:G65" si="20">I63*(1-J63)</f>
        <v>38</v>
      </c>
      <c r="H63" s="81">
        <f t="shared" ref="H63:H65" si="21">E63*G63</f>
        <v>0</v>
      </c>
      <c r="I63" s="80">
        <v>38</v>
      </c>
      <c r="J63" s="82">
        <f t="shared" ref="J63:J65" si="22">H$16/100</f>
        <v>0</v>
      </c>
      <c r="K63" s="83">
        <v>0.06</v>
      </c>
      <c r="L63" s="84">
        <f t="shared" ref="L63:L65" si="23">E63*K63</f>
        <v>0</v>
      </c>
    </row>
    <row r="64" spans="1:12" s="85" customFormat="1" ht="12.75" customHeight="1" x14ac:dyDescent="0.2">
      <c r="A64" s="2"/>
      <c r="B64" s="106" t="s">
        <v>84</v>
      </c>
      <c r="C64" s="95" t="s">
        <v>1160</v>
      </c>
      <c r="D64" s="78" t="s">
        <v>1161</v>
      </c>
      <c r="E64" s="100"/>
      <c r="F64" s="78" t="s">
        <v>188</v>
      </c>
      <c r="G64" s="80">
        <f t="shared" si="20"/>
        <v>40</v>
      </c>
      <c r="H64" s="81">
        <f t="shared" si="21"/>
        <v>0</v>
      </c>
      <c r="I64" s="80">
        <v>40</v>
      </c>
      <c r="J64" s="82">
        <f t="shared" si="22"/>
        <v>0</v>
      </c>
      <c r="K64" s="83">
        <v>0.03</v>
      </c>
      <c r="L64" s="84">
        <f t="shared" si="23"/>
        <v>0</v>
      </c>
    </row>
    <row r="65" spans="1:12" s="85" customFormat="1" ht="12.75" customHeight="1" x14ac:dyDescent="0.2">
      <c r="A65" s="2"/>
      <c r="B65" s="106" t="s">
        <v>84</v>
      </c>
      <c r="C65" s="95" t="s">
        <v>1162</v>
      </c>
      <c r="D65" s="78" t="s">
        <v>1163</v>
      </c>
      <c r="E65" s="100"/>
      <c r="F65" s="78" t="s">
        <v>188</v>
      </c>
      <c r="G65" s="80">
        <f t="shared" si="20"/>
        <v>62</v>
      </c>
      <c r="H65" s="81">
        <f t="shared" si="21"/>
        <v>0</v>
      </c>
      <c r="I65" s="80">
        <v>62</v>
      </c>
      <c r="J65" s="82">
        <f t="shared" si="22"/>
        <v>0</v>
      </c>
      <c r="K65" s="83">
        <v>0.06</v>
      </c>
      <c r="L65" s="84">
        <f t="shared" si="23"/>
        <v>0</v>
      </c>
    </row>
    <row r="66" spans="1:12" s="85" customFormat="1" ht="12.75" customHeight="1" x14ac:dyDescent="0.25">
      <c r="A66" s="86"/>
      <c r="B66" s="101" t="s">
        <v>84</v>
      </c>
      <c r="C66" s="95" t="s">
        <v>211</v>
      </c>
      <c r="D66" s="78" t="s">
        <v>212</v>
      </c>
      <c r="E66" s="100"/>
      <c r="F66" s="78" t="s">
        <v>188</v>
      </c>
      <c r="G66" s="80">
        <f t="shared" ref="G66" si="24">I66*(1-J66)</f>
        <v>264</v>
      </c>
      <c r="H66" s="81">
        <f t="shared" ref="H66" si="25">E66*G66</f>
        <v>0</v>
      </c>
      <c r="I66" s="80">
        <v>264</v>
      </c>
      <c r="J66" s="82">
        <f t="shared" ref="J66:J67" si="26">G$16/100</f>
        <v>0</v>
      </c>
      <c r="K66" s="83">
        <v>0.04</v>
      </c>
      <c r="L66" s="84">
        <f t="shared" ref="L66" si="27">E66*K66</f>
        <v>0</v>
      </c>
    </row>
    <row r="67" spans="1:12" s="85" customFormat="1" ht="12.75" customHeight="1" x14ac:dyDescent="0.25">
      <c r="A67" s="86"/>
      <c r="B67" s="101" t="s">
        <v>84</v>
      </c>
      <c r="C67" s="95" t="s">
        <v>213</v>
      </c>
      <c r="D67" s="78" t="s">
        <v>214</v>
      </c>
      <c r="E67" s="100"/>
      <c r="F67" s="78" t="s">
        <v>188</v>
      </c>
      <c r="G67" s="80">
        <f>I67*(1-J67)</f>
        <v>305</v>
      </c>
      <c r="H67" s="81">
        <f>E67*G67</f>
        <v>0</v>
      </c>
      <c r="I67" s="80">
        <v>305</v>
      </c>
      <c r="J67" s="82">
        <f t="shared" si="26"/>
        <v>0</v>
      </c>
      <c r="K67" s="83">
        <v>0.08</v>
      </c>
      <c r="L67" s="84">
        <f>E67*K67</f>
        <v>0</v>
      </c>
    </row>
    <row r="68" spans="1:12" s="85" customFormat="1" ht="12.75" customHeight="1" x14ac:dyDescent="0.2">
      <c r="A68" s="86"/>
      <c r="B68" s="106" t="s">
        <v>84</v>
      </c>
      <c r="C68" s="95" t="s">
        <v>615</v>
      </c>
      <c r="D68" s="78" t="s">
        <v>616</v>
      </c>
      <c r="E68" s="100"/>
      <c r="F68" s="78" t="s">
        <v>188</v>
      </c>
      <c r="G68" s="80">
        <f>I68*(1-J68)</f>
        <v>35</v>
      </c>
      <c r="H68" s="81">
        <f>E68*G68</f>
        <v>0</v>
      </c>
      <c r="I68" s="80">
        <v>35</v>
      </c>
      <c r="J68" s="82">
        <f>I$16/100</f>
        <v>0</v>
      </c>
      <c r="K68" s="83">
        <v>0.04</v>
      </c>
      <c r="L68" s="84">
        <f>E68*K68</f>
        <v>0</v>
      </c>
    </row>
    <row r="69" spans="1:12" s="85" customFormat="1" ht="12.75" customHeight="1" x14ac:dyDescent="0.2">
      <c r="A69" s="86"/>
      <c r="B69" s="106" t="s">
        <v>84</v>
      </c>
      <c r="C69" s="95" t="s">
        <v>617</v>
      </c>
      <c r="D69" s="78" t="s">
        <v>618</v>
      </c>
      <c r="E69" s="100"/>
      <c r="F69" s="78" t="s">
        <v>188</v>
      </c>
      <c r="G69" s="80">
        <f>I69*(1-J69)</f>
        <v>37</v>
      </c>
      <c r="H69" s="81">
        <f>E69*G69</f>
        <v>0</v>
      </c>
      <c r="I69" s="80">
        <v>37</v>
      </c>
      <c r="J69" s="82">
        <f>I$16/100</f>
        <v>0</v>
      </c>
      <c r="K69" s="83">
        <v>0.05</v>
      </c>
      <c r="L69" s="84">
        <f>E69*K69</f>
        <v>0</v>
      </c>
    </row>
    <row r="70" spans="1:12" ht="12.75" customHeight="1" x14ac:dyDescent="0.25">
      <c r="D70" s="74"/>
      <c r="I70" s="111"/>
    </row>
    <row r="71" spans="1:12" ht="12.75" customHeight="1" x14ac:dyDescent="0.25">
      <c r="D71" s="19" t="s">
        <v>66</v>
      </c>
      <c r="I71" s="111"/>
    </row>
    <row r="72" spans="1:12" s="85" customFormat="1" ht="12.75" customHeight="1" x14ac:dyDescent="0.2">
      <c r="A72" s="2"/>
      <c r="B72" s="106" t="s">
        <v>84</v>
      </c>
      <c r="C72" s="95" t="s">
        <v>1164</v>
      </c>
      <c r="D72" s="78" t="s">
        <v>1165</v>
      </c>
      <c r="E72" s="100"/>
      <c r="F72" s="78" t="s">
        <v>188</v>
      </c>
      <c r="G72" s="80">
        <f t="shared" ref="G72:G81" si="28">I72*(1-J72)</f>
        <v>220</v>
      </c>
      <c r="H72" s="81">
        <f t="shared" ref="H72:H81" si="29">E72*G72</f>
        <v>0</v>
      </c>
      <c r="I72" s="80">
        <v>220</v>
      </c>
      <c r="J72" s="82">
        <f t="shared" ref="J72:J81" si="30">H$16/100</f>
        <v>0</v>
      </c>
      <c r="K72" s="83">
        <v>0.26</v>
      </c>
      <c r="L72" s="84">
        <f t="shared" ref="L72:L81" si="31">E72*K72</f>
        <v>0</v>
      </c>
    </row>
    <row r="73" spans="1:12" s="85" customFormat="1" ht="6.95" customHeight="1" x14ac:dyDescent="0.2">
      <c r="A73" s="2"/>
      <c r="B73" s="106"/>
      <c r="C73" s="102"/>
      <c r="D73" s="78"/>
      <c r="E73" s="103"/>
      <c r="F73" s="78"/>
      <c r="G73" s="80"/>
      <c r="H73" s="104"/>
      <c r="I73" s="80"/>
      <c r="J73" s="105"/>
      <c r="K73" s="83"/>
      <c r="L73" s="84"/>
    </row>
    <row r="74" spans="1:12" s="85" customFormat="1" ht="12.75" customHeight="1" x14ac:dyDescent="0.2">
      <c r="A74" s="2"/>
      <c r="B74" s="106" t="s">
        <v>84</v>
      </c>
      <c r="C74" s="95" t="s">
        <v>1166</v>
      </c>
      <c r="D74" s="78" t="s">
        <v>1167</v>
      </c>
      <c r="E74" s="100"/>
      <c r="F74" s="78" t="s">
        <v>188</v>
      </c>
      <c r="G74" s="80">
        <f t="shared" si="28"/>
        <v>391</v>
      </c>
      <c r="H74" s="81">
        <f t="shared" si="29"/>
        <v>0</v>
      </c>
      <c r="I74" s="80">
        <v>391</v>
      </c>
      <c r="J74" s="82">
        <f t="shared" si="30"/>
        <v>0</v>
      </c>
      <c r="K74" s="83">
        <v>0.7</v>
      </c>
      <c r="L74" s="84">
        <f t="shared" si="31"/>
        <v>0</v>
      </c>
    </row>
    <row r="75" spans="1:12" s="85" customFormat="1" ht="12.75" customHeight="1" x14ac:dyDescent="0.2">
      <c r="A75" s="2"/>
      <c r="B75" s="106" t="s">
        <v>84</v>
      </c>
      <c r="C75" s="95" t="s">
        <v>1168</v>
      </c>
      <c r="D75" s="78" t="s">
        <v>1169</v>
      </c>
      <c r="E75" s="100"/>
      <c r="F75" s="78" t="s">
        <v>188</v>
      </c>
      <c r="G75" s="80">
        <f t="shared" si="28"/>
        <v>531</v>
      </c>
      <c r="H75" s="81">
        <f t="shared" si="29"/>
        <v>0</v>
      </c>
      <c r="I75" s="80">
        <v>531</v>
      </c>
      <c r="J75" s="82">
        <f t="shared" si="30"/>
        <v>0</v>
      </c>
      <c r="K75" s="83">
        <v>1.1399999999999999</v>
      </c>
      <c r="L75" s="84">
        <f t="shared" si="31"/>
        <v>0</v>
      </c>
    </row>
    <row r="76" spans="1:12" s="85" customFormat="1" ht="12.75" customHeight="1" x14ac:dyDescent="0.2">
      <c r="A76" s="2"/>
      <c r="B76" s="106" t="s">
        <v>84</v>
      </c>
      <c r="C76" s="95" t="s">
        <v>1170</v>
      </c>
      <c r="D76" s="78" t="s">
        <v>1171</v>
      </c>
      <c r="E76" s="100"/>
      <c r="F76" s="78" t="s">
        <v>188</v>
      </c>
      <c r="G76" s="80">
        <f t="shared" si="28"/>
        <v>658</v>
      </c>
      <c r="H76" s="81">
        <f t="shared" si="29"/>
        <v>0</v>
      </c>
      <c r="I76" s="80">
        <v>658</v>
      </c>
      <c r="J76" s="82">
        <f t="shared" si="30"/>
        <v>0</v>
      </c>
      <c r="K76" s="83">
        <v>1.77</v>
      </c>
      <c r="L76" s="84">
        <f t="shared" si="31"/>
        <v>0</v>
      </c>
    </row>
    <row r="77" spans="1:12" s="85" customFormat="1" ht="12.75" customHeight="1" x14ac:dyDescent="0.2">
      <c r="A77" s="2"/>
      <c r="B77" s="106" t="s">
        <v>84</v>
      </c>
      <c r="C77" s="95" t="s">
        <v>1172</v>
      </c>
      <c r="D77" s="78" t="s">
        <v>1173</v>
      </c>
      <c r="E77" s="100"/>
      <c r="F77" s="78" t="s">
        <v>188</v>
      </c>
      <c r="G77" s="80">
        <f t="shared" si="28"/>
        <v>1282</v>
      </c>
      <c r="H77" s="81">
        <f t="shared" si="29"/>
        <v>0</v>
      </c>
      <c r="I77" s="80">
        <v>1282</v>
      </c>
      <c r="J77" s="82">
        <f t="shared" si="30"/>
        <v>0</v>
      </c>
      <c r="K77" s="83">
        <v>3.42</v>
      </c>
      <c r="L77" s="84">
        <f t="shared" si="31"/>
        <v>0</v>
      </c>
    </row>
    <row r="78" spans="1:12" s="85" customFormat="1" ht="6.95" customHeight="1" x14ac:dyDescent="0.2">
      <c r="A78" s="2"/>
      <c r="B78" s="106"/>
      <c r="C78" s="102"/>
      <c r="D78" s="78"/>
      <c r="E78" s="103"/>
      <c r="F78" s="78"/>
      <c r="G78" s="80"/>
      <c r="H78" s="104"/>
      <c r="I78" s="80"/>
      <c r="J78" s="105"/>
      <c r="K78" s="83"/>
      <c r="L78" s="84"/>
    </row>
    <row r="79" spans="1:12" s="85" customFormat="1" ht="12.75" customHeight="1" x14ac:dyDescent="0.2">
      <c r="A79" s="2"/>
      <c r="B79" s="106" t="s">
        <v>84</v>
      </c>
      <c r="C79" s="95" t="s">
        <v>1174</v>
      </c>
      <c r="D79" s="78" t="s">
        <v>1175</v>
      </c>
      <c r="E79" s="100"/>
      <c r="F79" s="78" t="s">
        <v>188</v>
      </c>
      <c r="G79" s="80">
        <f t="shared" si="28"/>
        <v>746</v>
      </c>
      <c r="H79" s="81">
        <f t="shared" si="29"/>
        <v>0</v>
      </c>
      <c r="I79" s="80">
        <v>746</v>
      </c>
      <c r="J79" s="82">
        <f t="shared" si="30"/>
        <v>0</v>
      </c>
      <c r="K79" s="83">
        <v>1.05</v>
      </c>
      <c r="L79" s="84">
        <f t="shared" si="31"/>
        <v>0</v>
      </c>
    </row>
    <row r="80" spans="1:12" s="85" customFormat="1" ht="12.75" customHeight="1" x14ac:dyDescent="0.2">
      <c r="A80" s="2"/>
      <c r="B80" s="106" t="s">
        <v>84</v>
      </c>
      <c r="C80" s="95" t="s">
        <v>1176</v>
      </c>
      <c r="D80" s="78" t="s">
        <v>1177</v>
      </c>
      <c r="E80" s="100"/>
      <c r="F80" s="78" t="s">
        <v>188</v>
      </c>
      <c r="G80" s="80">
        <f t="shared" si="28"/>
        <v>717</v>
      </c>
      <c r="H80" s="81">
        <f t="shared" si="29"/>
        <v>0</v>
      </c>
      <c r="I80" s="80">
        <v>717</v>
      </c>
      <c r="J80" s="82">
        <f t="shared" si="30"/>
        <v>0</v>
      </c>
      <c r="K80" s="83">
        <v>1.65</v>
      </c>
      <c r="L80" s="84">
        <f t="shared" si="31"/>
        <v>0</v>
      </c>
    </row>
    <row r="81" spans="1:12" s="85" customFormat="1" ht="12.75" customHeight="1" x14ac:dyDescent="0.2">
      <c r="A81" s="2"/>
      <c r="B81" s="106" t="s">
        <v>84</v>
      </c>
      <c r="C81" s="95" t="s">
        <v>1178</v>
      </c>
      <c r="D81" s="78" t="s">
        <v>1179</v>
      </c>
      <c r="E81" s="100"/>
      <c r="F81" s="78" t="s">
        <v>188</v>
      </c>
      <c r="G81" s="80">
        <f t="shared" si="28"/>
        <v>1476</v>
      </c>
      <c r="H81" s="81">
        <f t="shared" si="29"/>
        <v>0</v>
      </c>
      <c r="I81" s="80">
        <v>1476</v>
      </c>
      <c r="J81" s="82">
        <f t="shared" si="30"/>
        <v>0</v>
      </c>
      <c r="K81" s="83">
        <v>4.41</v>
      </c>
      <c r="L81" s="84">
        <f t="shared" si="31"/>
        <v>0</v>
      </c>
    </row>
    <row r="82" spans="1:12" ht="12.75" customHeight="1" x14ac:dyDescent="0.25">
      <c r="D82" s="74"/>
      <c r="I82" s="111"/>
    </row>
    <row r="83" spans="1:12" ht="12.75" customHeight="1" x14ac:dyDescent="0.25">
      <c r="D83" s="19" t="s">
        <v>67</v>
      </c>
      <c r="I83" s="111"/>
    </row>
    <row r="84" spans="1:12" s="85" customFormat="1" ht="12.75" customHeight="1" x14ac:dyDescent="0.2">
      <c r="A84" s="2"/>
      <c r="B84" s="106" t="s">
        <v>84</v>
      </c>
      <c r="C84" s="95" t="s">
        <v>1230</v>
      </c>
      <c r="D84" s="78" t="s">
        <v>1231</v>
      </c>
      <c r="E84" s="100"/>
      <c r="F84" s="78" t="s">
        <v>188</v>
      </c>
      <c r="G84" s="80">
        <f t="shared" ref="G84:G87" si="32">I84*(1-J84)</f>
        <v>214</v>
      </c>
      <c r="H84" s="81">
        <f t="shared" ref="H84:H87" si="33">E84*G84</f>
        <v>0</v>
      </c>
      <c r="I84" s="80">
        <v>214</v>
      </c>
      <c r="J84" s="82">
        <f t="shared" ref="J84:J87" si="34">H$16/100</f>
        <v>0</v>
      </c>
      <c r="K84" s="83">
        <v>0.27</v>
      </c>
      <c r="L84" s="84">
        <f t="shared" ref="L84:L87" si="35">E84*K84</f>
        <v>0</v>
      </c>
    </row>
    <row r="85" spans="1:12" s="85" customFormat="1" ht="12.75" customHeight="1" x14ac:dyDescent="0.2">
      <c r="A85" s="2"/>
      <c r="B85" s="106" t="s">
        <v>84</v>
      </c>
      <c r="C85" s="95" t="s">
        <v>1232</v>
      </c>
      <c r="D85" s="78" t="s">
        <v>1233</v>
      </c>
      <c r="E85" s="100"/>
      <c r="F85" s="78" t="s">
        <v>188</v>
      </c>
      <c r="G85" s="80">
        <f t="shared" si="32"/>
        <v>319</v>
      </c>
      <c r="H85" s="81">
        <f t="shared" si="33"/>
        <v>0</v>
      </c>
      <c r="I85" s="80">
        <v>319</v>
      </c>
      <c r="J85" s="82">
        <f t="shared" si="34"/>
        <v>0</v>
      </c>
      <c r="K85" s="83">
        <v>0.56999999999999995</v>
      </c>
      <c r="L85" s="84">
        <f t="shared" si="35"/>
        <v>0</v>
      </c>
    </row>
    <row r="86" spans="1:12" s="85" customFormat="1" ht="12.75" customHeight="1" x14ac:dyDescent="0.2">
      <c r="A86" s="2"/>
      <c r="B86" s="106" t="s">
        <v>84</v>
      </c>
      <c r="C86" s="95" t="s">
        <v>1234</v>
      </c>
      <c r="D86" s="78" t="s">
        <v>1235</v>
      </c>
      <c r="E86" s="100"/>
      <c r="F86" s="78" t="s">
        <v>188</v>
      </c>
      <c r="G86" s="80">
        <f t="shared" si="32"/>
        <v>411</v>
      </c>
      <c r="H86" s="81">
        <f t="shared" si="33"/>
        <v>0</v>
      </c>
      <c r="I86" s="80">
        <v>411</v>
      </c>
      <c r="J86" s="82">
        <f t="shared" si="34"/>
        <v>0</v>
      </c>
      <c r="K86" s="83">
        <v>0.97</v>
      </c>
      <c r="L86" s="84">
        <f t="shared" si="35"/>
        <v>0</v>
      </c>
    </row>
    <row r="87" spans="1:12" s="85" customFormat="1" ht="12.75" customHeight="1" x14ac:dyDescent="0.2">
      <c r="A87" s="2"/>
      <c r="B87" s="106" t="s">
        <v>84</v>
      </c>
      <c r="C87" s="95" t="s">
        <v>1236</v>
      </c>
      <c r="D87" s="78" t="s">
        <v>1237</v>
      </c>
      <c r="E87" s="100"/>
      <c r="F87" s="78" t="s">
        <v>188</v>
      </c>
      <c r="G87" s="80">
        <f t="shared" si="32"/>
        <v>828</v>
      </c>
      <c r="H87" s="81">
        <f t="shared" si="33"/>
        <v>0</v>
      </c>
      <c r="I87" s="80">
        <v>828</v>
      </c>
      <c r="J87" s="82">
        <f t="shared" si="34"/>
        <v>0</v>
      </c>
      <c r="K87" s="83">
        <v>2.04</v>
      </c>
      <c r="L87" s="84">
        <f t="shared" si="35"/>
        <v>0</v>
      </c>
    </row>
    <row r="88" spans="1:12" ht="12.75" customHeight="1" x14ac:dyDescent="0.25">
      <c r="D88" s="75"/>
      <c r="I88" s="111"/>
    </row>
    <row r="89" spans="1:12" ht="12.75" customHeight="1" x14ac:dyDescent="0.25">
      <c r="D89" s="19" t="s">
        <v>72</v>
      </c>
      <c r="I89" s="111"/>
    </row>
    <row r="90" spans="1:12" s="85" customFormat="1" ht="12.75" customHeight="1" x14ac:dyDescent="0.2">
      <c r="A90" s="2"/>
      <c r="B90" s="106" t="s">
        <v>84</v>
      </c>
      <c r="C90" s="95" t="s">
        <v>1180</v>
      </c>
      <c r="D90" s="78" t="s">
        <v>1181</v>
      </c>
      <c r="E90" s="100"/>
      <c r="F90" s="78" t="s">
        <v>188</v>
      </c>
      <c r="G90" s="80">
        <f t="shared" ref="G90:G97" si="36">I90*(1-J90)</f>
        <v>465</v>
      </c>
      <c r="H90" s="81">
        <f t="shared" ref="H90:H97" si="37">E90*G90</f>
        <v>0</v>
      </c>
      <c r="I90" s="80">
        <v>465</v>
      </c>
      <c r="J90" s="82">
        <f t="shared" ref="J90:J97" si="38">H$16/100</f>
        <v>0</v>
      </c>
      <c r="K90" s="83">
        <v>0.96</v>
      </c>
      <c r="L90" s="84">
        <f t="shared" ref="L90:L97" si="39">E90*K90</f>
        <v>0</v>
      </c>
    </row>
    <row r="91" spans="1:12" s="85" customFormat="1" ht="12.75" customHeight="1" x14ac:dyDescent="0.2">
      <c r="A91" s="2"/>
      <c r="B91" s="106" t="s">
        <v>84</v>
      </c>
      <c r="C91" s="95" t="s">
        <v>1182</v>
      </c>
      <c r="D91" s="78" t="s">
        <v>1183</v>
      </c>
      <c r="E91" s="100"/>
      <c r="F91" s="78" t="s">
        <v>188</v>
      </c>
      <c r="G91" s="80">
        <f t="shared" si="36"/>
        <v>718</v>
      </c>
      <c r="H91" s="81">
        <f t="shared" si="37"/>
        <v>0</v>
      </c>
      <c r="I91" s="80">
        <v>718</v>
      </c>
      <c r="J91" s="82">
        <f t="shared" si="38"/>
        <v>0</v>
      </c>
      <c r="K91" s="83">
        <v>1.74</v>
      </c>
      <c r="L91" s="84">
        <f t="shared" si="39"/>
        <v>0</v>
      </c>
    </row>
    <row r="92" spans="1:12" s="85" customFormat="1" ht="12.75" customHeight="1" x14ac:dyDescent="0.2">
      <c r="A92" s="2"/>
      <c r="B92" s="106" t="s">
        <v>84</v>
      </c>
      <c r="C92" s="95" t="s">
        <v>1184</v>
      </c>
      <c r="D92" s="78" t="s">
        <v>1185</v>
      </c>
      <c r="E92" s="100"/>
      <c r="F92" s="78" t="s">
        <v>188</v>
      </c>
      <c r="G92" s="80">
        <f t="shared" si="36"/>
        <v>839</v>
      </c>
      <c r="H92" s="81">
        <f t="shared" si="37"/>
        <v>0</v>
      </c>
      <c r="I92" s="80">
        <v>839</v>
      </c>
      <c r="J92" s="82">
        <f t="shared" si="38"/>
        <v>0</v>
      </c>
      <c r="K92" s="83">
        <v>2.44</v>
      </c>
      <c r="L92" s="84">
        <f t="shared" si="39"/>
        <v>0</v>
      </c>
    </row>
    <row r="93" spans="1:12" s="85" customFormat="1" ht="12.75" customHeight="1" x14ac:dyDescent="0.2">
      <c r="A93" s="2"/>
      <c r="B93" s="106" t="s">
        <v>84</v>
      </c>
      <c r="C93" s="95" t="s">
        <v>1186</v>
      </c>
      <c r="D93" s="78" t="s">
        <v>1187</v>
      </c>
      <c r="E93" s="100"/>
      <c r="F93" s="78" t="s">
        <v>188</v>
      </c>
      <c r="G93" s="80">
        <f t="shared" si="36"/>
        <v>1421</v>
      </c>
      <c r="H93" s="81">
        <f t="shared" si="37"/>
        <v>0</v>
      </c>
      <c r="I93" s="80">
        <v>1421</v>
      </c>
      <c r="J93" s="82">
        <f t="shared" si="38"/>
        <v>0</v>
      </c>
      <c r="K93" s="83">
        <v>4.54</v>
      </c>
      <c r="L93" s="84">
        <f t="shared" si="39"/>
        <v>0</v>
      </c>
    </row>
    <row r="94" spans="1:12" s="85" customFormat="1" ht="6.95" customHeight="1" x14ac:dyDescent="0.2">
      <c r="A94" s="2"/>
      <c r="B94" s="106"/>
      <c r="C94" s="102"/>
      <c r="D94" s="78"/>
      <c r="E94" s="103"/>
      <c r="F94" s="78"/>
      <c r="G94" s="80"/>
      <c r="H94" s="104"/>
      <c r="I94" s="80"/>
      <c r="J94" s="105"/>
      <c r="K94" s="83"/>
      <c r="L94" s="84"/>
    </row>
    <row r="95" spans="1:12" s="85" customFormat="1" ht="12.75" customHeight="1" x14ac:dyDescent="0.2">
      <c r="A95" s="2"/>
      <c r="B95" s="106" t="s">
        <v>84</v>
      </c>
      <c r="C95" s="95" t="s">
        <v>1188</v>
      </c>
      <c r="D95" s="78" t="s">
        <v>1189</v>
      </c>
      <c r="E95" s="100"/>
      <c r="F95" s="78" t="s">
        <v>188</v>
      </c>
      <c r="G95" s="80">
        <f t="shared" si="36"/>
        <v>642</v>
      </c>
      <c r="H95" s="81">
        <f t="shared" si="37"/>
        <v>0</v>
      </c>
      <c r="I95" s="80">
        <v>642</v>
      </c>
      <c r="J95" s="82">
        <f t="shared" si="38"/>
        <v>0</v>
      </c>
      <c r="K95" s="83">
        <v>1.19</v>
      </c>
      <c r="L95" s="84">
        <f t="shared" si="39"/>
        <v>0</v>
      </c>
    </row>
    <row r="96" spans="1:12" s="85" customFormat="1" ht="12.75" customHeight="1" x14ac:dyDescent="0.2">
      <c r="A96" s="2"/>
      <c r="B96" s="106" t="s">
        <v>84</v>
      </c>
      <c r="C96" s="95" t="s">
        <v>1190</v>
      </c>
      <c r="D96" s="78" t="s">
        <v>1191</v>
      </c>
      <c r="E96" s="100"/>
      <c r="F96" s="78" t="s">
        <v>188</v>
      </c>
      <c r="G96" s="80">
        <f t="shared" si="36"/>
        <v>872</v>
      </c>
      <c r="H96" s="81">
        <f t="shared" si="37"/>
        <v>0</v>
      </c>
      <c r="I96" s="80">
        <v>872</v>
      </c>
      <c r="J96" s="82">
        <f t="shared" si="38"/>
        <v>0</v>
      </c>
      <c r="K96" s="83">
        <v>2</v>
      </c>
      <c r="L96" s="84">
        <f t="shared" si="39"/>
        <v>0</v>
      </c>
    </row>
    <row r="97" spans="1:12" s="85" customFormat="1" ht="12.75" customHeight="1" x14ac:dyDescent="0.2">
      <c r="A97" s="2"/>
      <c r="B97" s="106" t="s">
        <v>84</v>
      </c>
      <c r="C97" s="95" t="s">
        <v>1192</v>
      </c>
      <c r="D97" s="78" t="s">
        <v>1193</v>
      </c>
      <c r="E97" s="100"/>
      <c r="F97" s="78" t="s">
        <v>188</v>
      </c>
      <c r="G97" s="80">
        <f t="shared" si="36"/>
        <v>1485</v>
      </c>
      <c r="H97" s="81">
        <f t="shared" si="37"/>
        <v>0</v>
      </c>
      <c r="I97" s="80">
        <v>1485</v>
      </c>
      <c r="J97" s="82">
        <f t="shared" si="38"/>
        <v>0</v>
      </c>
      <c r="K97" s="83">
        <v>4.87</v>
      </c>
      <c r="L97" s="84">
        <f t="shared" si="39"/>
        <v>0</v>
      </c>
    </row>
    <row r="98" spans="1:12" ht="12.75" customHeight="1" x14ac:dyDescent="0.25">
      <c r="I98" s="111"/>
    </row>
    <row r="99" spans="1:12" ht="12.75" customHeight="1" x14ac:dyDescent="0.25">
      <c r="D99" s="19" t="s">
        <v>73</v>
      </c>
      <c r="I99" s="111"/>
    </row>
    <row r="100" spans="1:12" s="85" customFormat="1" ht="12.75" customHeight="1" x14ac:dyDescent="0.2">
      <c r="A100" s="2"/>
      <c r="B100" s="106" t="s">
        <v>84</v>
      </c>
      <c r="C100" s="95" t="s">
        <v>1238</v>
      </c>
      <c r="D100" s="78" t="s">
        <v>1239</v>
      </c>
      <c r="E100" s="100"/>
      <c r="F100" s="78" t="s">
        <v>188</v>
      </c>
      <c r="G100" s="80">
        <f t="shared" ref="G100:G103" si="40">I100*(1-J100)</f>
        <v>287</v>
      </c>
      <c r="H100" s="81">
        <f t="shared" ref="H100:H103" si="41">E100*G100</f>
        <v>0</v>
      </c>
      <c r="I100" s="80">
        <v>287</v>
      </c>
      <c r="J100" s="82">
        <f t="shared" ref="J100:J103" si="42">H$16/100</f>
        <v>0</v>
      </c>
      <c r="K100" s="83">
        <v>0.45</v>
      </c>
      <c r="L100" s="84">
        <f t="shared" ref="L100:L103" si="43">E100*K100</f>
        <v>0</v>
      </c>
    </row>
    <row r="101" spans="1:12" s="85" customFormat="1" ht="12.75" customHeight="1" x14ac:dyDescent="0.2">
      <c r="A101" s="2"/>
      <c r="B101" s="106" t="s">
        <v>84</v>
      </c>
      <c r="C101" s="95" t="s">
        <v>1240</v>
      </c>
      <c r="D101" s="78" t="s">
        <v>1241</v>
      </c>
      <c r="E101" s="100"/>
      <c r="F101" s="78" t="s">
        <v>188</v>
      </c>
      <c r="G101" s="80">
        <f t="shared" si="40"/>
        <v>407</v>
      </c>
      <c r="H101" s="81">
        <f t="shared" si="41"/>
        <v>0</v>
      </c>
      <c r="I101" s="80">
        <v>407</v>
      </c>
      <c r="J101" s="82">
        <f t="shared" si="42"/>
        <v>0</v>
      </c>
      <c r="K101" s="83">
        <v>0.89</v>
      </c>
      <c r="L101" s="84">
        <f t="shared" si="43"/>
        <v>0</v>
      </c>
    </row>
    <row r="102" spans="1:12" s="85" customFormat="1" ht="12.75" customHeight="1" x14ac:dyDescent="0.2">
      <c r="A102" s="2"/>
      <c r="B102" s="106" t="s">
        <v>84</v>
      </c>
      <c r="C102" s="95" t="s">
        <v>1242</v>
      </c>
      <c r="D102" s="78" t="s">
        <v>1243</v>
      </c>
      <c r="E102" s="100"/>
      <c r="F102" s="78" t="s">
        <v>188</v>
      </c>
      <c r="G102" s="80">
        <f t="shared" si="40"/>
        <v>515</v>
      </c>
      <c r="H102" s="81">
        <f t="shared" si="41"/>
        <v>0</v>
      </c>
      <c r="I102" s="80">
        <v>515</v>
      </c>
      <c r="J102" s="82">
        <f t="shared" si="42"/>
        <v>0</v>
      </c>
      <c r="K102" s="83">
        <v>1.44</v>
      </c>
      <c r="L102" s="84">
        <f t="shared" si="43"/>
        <v>0</v>
      </c>
    </row>
    <row r="103" spans="1:12" s="85" customFormat="1" ht="12.75" customHeight="1" x14ac:dyDescent="0.2">
      <c r="A103" s="2"/>
      <c r="B103" s="106" t="s">
        <v>84</v>
      </c>
      <c r="C103" s="95" t="s">
        <v>1244</v>
      </c>
      <c r="D103" s="78" t="s">
        <v>1245</v>
      </c>
      <c r="E103" s="100"/>
      <c r="F103" s="78" t="s">
        <v>188</v>
      </c>
      <c r="G103" s="80">
        <f t="shared" si="40"/>
        <v>1160</v>
      </c>
      <c r="H103" s="81">
        <f t="shared" si="41"/>
        <v>0</v>
      </c>
      <c r="I103" s="80">
        <v>1160</v>
      </c>
      <c r="J103" s="82">
        <f t="shared" si="42"/>
        <v>0</v>
      </c>
      <c r="K103" s="83">
        <v>2.86</v>
      </c>
      <c r="L103" s="84">
        <f t="shared" si="43"/>
        <v>0</v>
      </c>
    </row>
    <row r="104" spans="1:12" ht="12.75" customHeight="1" x14ac:dyDescent="0.25">
      <c r="I104" s="111"/>
    </row>
    <row r="105" spans="1:12" ht="12.75" customHeight="1" x14ac:dyDescent="0.25">
      <c r="D105" s="19" t="s">
        <v>74</v>
      </c>
      <c r="I105" s="111"/>
    </row>
    <row r="106" spans="1:12" s="85" customFormat="1" ht="12.75" customHeight="1" x14ac:dyDescent="0.2">
      <c r="A106" s="2"/>
      <c r="B106" s="106" t="s">
        <v>84</v>
      </c>
      <c r="C106" s="95" t="s">
        <v>1194</v>
      </c>
      <c r="D106" s="78" t="s">
        <v>1195</v>
      </c>
      <c r="E106" s="100"/>
      <c r="F106" s="78" t="s">
        <v>188</v>
      </c>
      <c r="G106" s="80">
        <f t="shared" ref="G106:G115" si="44">I106*(1-J106)</f>
        <v>264</v>
      </c>
      <c r="H106" s="81">
        <f t="shared" ref="H106:H115" si="45">E106*G106</f>
        <v>0</v>
      </c>
      <c r="I106" s="80">
        <v>264</v>
      </c>
      <c r="J106" s="82">
        <f t="shared" ref="J106:J115" si="46">H$16/100</f>
        <v>0</v>
      </c>
      <c r="K106" s="83">
        <v>0.48</v>
      </c>
      <c r="L106" s="84">
        <f t="shared" ref="L106:L115" si="47">E106*K106</f>
        <v>0</v>
      </c>
    </row>
    <row r="107" spans="1:12" s="85" customFormat="1" ht="6.95" customHeight="1" x14ac:dyDescent="0.2">
      <c r="A107" s="2"/>
      <c r="B107" s="106"/>
      <c r="C107" s="102"/>
      <c r="D107" s="78"/>
      <c r="E107" s="103"/>
      <c r="F107" s="78"/>
      <c r="G107" s="80"/>
      <c r="H107" s="104"/>
      <c r="I107" s="80"/>
      <c r="J107" s="105"/>
      <c r="K107" s="83"/>
      <c r="L107" s="84"/>
    </row>
    <row r="108" spans="1:12" s="85" customFormat="1" ht="12.75" customHeight="1" x14ac:dyDescent="0.2">
      <c r="A108" s="2"/>
      <c r="B108" s="106" t="s">
        <v>84</v>
      </c>
      <c r="C108" s="95" t="s">
        <v>1196</v>
      </c>
      <c r="D108" s="78" t="s">
        <v>1197</v>
      </c>
      <c r="E108" s="100"/>
      <c r="F108" s="78" t="s">
        <v>188</v>
      </c>
      <c r="G108" s="80">
        <f t="shared" si="44"/>
        <v>369</v>
      </c>
      <c r="H108" s="81">
        <f t="shared" si="45"/>
        <v>0</v>
      </c>
      <c r="I108" s="80">
        <v>369</v>
      </c>
      <c r="J108" s="82">
        <f t="shared" si="46"/>
        <v>0</v>
      </c>
      <c r="K108" s="83">
        <v>0.48</v>
      </c>
      <c r="L108" s="84">
        <f t="shared" si="47"/>
        <v>0</v>
      </c>
    </row>
    <row r="109" spans="1:12" s="85" customFormat="1" ht="12.75" customHeight="1" x14ac:dyDescent="0.2">
      <c r="A109" s="2"/>
      <c r="B109" s="106" t="s">
        <v>84</v>
      </c>
      <c r="C109" s="95" t="s">
        <v>1198</v>
      </c>
      <c r="D109" s="78" t="s">
        <v>1199</v>
      </c>
      <c r="E109" s="100"/>
      <c r="F109" s="78" t="s">
        <v>188</v>
      </c>
      <c r="G109" s="80">
        <f t="shared" si="44"/>
        <v>394</v>
      </c>
      <c r="H109" s="81">
        <f t="shared" si="45"/>
        <v>0</v>
      </c>
      <c r="I109" s="80">
        <v>394</v>
      </c>
      <c r="J109" s="82">
        <f t="shared" si="46"/>
        <v>0</v>
      </c>
      <c r="K109" s="83">
        <v>0.63</v>
      </c>
      <c r="L109" s="84">
        <f t="shared" si="47"/>
        <v>0</v>
      </c>
    </row>
    <row r="110" spans="1:12" s="85" customFormat="1" ht="12.75" customHeight="1" x14ac:dyDescent="0.2">
      <c r="A110" s="2"/>
      <c r="B110" s="106" t="s">
        <v>84</v>
      </c>
      <c r="C110" s="95" t="s">
        <v>1200</v>
      </c>
      <c r="D110" s="78" t="s">
        <v>1201</v>
      </c>
      <c r="E110" s="100"/>
      <c r="F110" s="78" t="s">
        <v>188</v>
      </c>
      <c r="G110" s="80">
        <f t="shared" si="44"/>
        <v>408</v>
      </c>
      <c r="H110" s="81">
        <f t="shared" si="45"/>
        <v>0</v>
      </c>
      <c r="I110" s="80">
        <v>408</v>
      </c>
      <c r="J110" s="82">
        <f t="shared" si="46"/>
        <v>0</v>
      </c>
      <c r="K110" s="83">
        <v>0.77</v>
      </c>
      <c r="L110" s="84">
        <f t="shared" si="47"/>
        <v>0</v>
      </c>
    </row>
    <row r="111" spans="1:12" s="85" customFormat="1" ht="12.75" customHeight="1" x14ac:dyDescent="0.2">
      <c r="A111" s="2"/>
      <c r="B111" s="106" t="s">
        <v>84</v>
      </c>
      <c r="C111" s="95" t="s">
        <v>1202</v>
      </c>
      <c r="D111" s="78" t="s">
        <v>1203</v>
      </c>
      <c r="E111" s="100"/>
      <c r="F111" s="78" t="s">
        <v>188</v>
      </c>
      <c r="G111" s="80">
        <f t="shared" si="44"/>
        <v>606</v>
      </c>
      <c r="H111" s="81">
        <f t="shared" si="45"/>
        <v>0</v>
      </c>
      <c r="I111" s="80">
        <v>606</v>
      </c>
      <c r="J111" s="82">
        <f t="shared" si="46"/>
        <v>0</v>
      </c>
      <c r="K111" s="83">
        <v>1.05</v>
      </c>
      <c r="L111" s="84">
        <f t="shared" si="47"/>
        <v>0</v>
      </c>
    </row>
    <row r="112" spans="1:12" s="85" customFormat="1" ht="6.95" customHeight="1" x14ac:dyDescent="0.2">
      <c r="A112" s="2"/>
      <c r="B112" s="106"/>
      <c r="C112" s="102"/>
      <c r="D112" s="78"/>
      <c r="E112" s="103"/>
      <c r="F112" s="78"/>
      <c r="G112" s="80"/>
      <c r="H112" s="104"/>
      <c r="I112" s="80"/>
      <c r="J112" s="105"/>
      <c r="K112" s="83"/>
      <c r="L112" s="84"/>
    </row>
    <row r="113" spans="1:12" s="85" customFormat="1" ht="12.75" customHeight="1" x14ac:dyDescent="0.2">
      <c r="A113" s="2"/>
      <c r="B113" s="106" t="s">
        <v>84</v>
      </c>
      <c r="C113" s="95" t="s">
        <v>1204</v>
      </c>
      <c r="D113" s="78" t="s">
        <v>1205</v>
      </c>
      <c r="E113" s="100"/>
      <c r="F113" s="78" t="s">
        <v>188</v>
      </c>
      <c r="G113" s="80">
        <f t="shared" si="44"/>
        <v>420</v>
      </c>
      <c r="H113" s="81">
        <f t="shared" si="45"/>
        <v>0</v>
      </c>
      <c r="I113" s="80">
        <v>420</v>
      </c>
      <c r="J113" s="82">
        <f t="shared" si="46"/>
        <v>0</v>
      </c>
      <c r="K113" s="83">
        <v>0.61</v>
      </c>
      <c r="L113" s="84">
        <f t="shared" si="47"/>
        <v>0</v>
      </c>
    </row>
    <row r="114" spans="1:12" s="85" customFormat="1" ht="12.75" customHeight="1" x14ac:dyDescent="0.2">
      <c r="A114" s="2"/>
      <c r="B114" s="106" t="s">
        <v>84</v>
      </c>
      <c r="C114" s="95" t="s">
        <v>1206</v>
      </c>
      <c r="D114" s="78" t="s">
        <v>1207</v>
      </c>
      <c r="E114" s="100"/>
      <c r="F114" s="78" t="s">
        <v>188</v>
      </c>
      <c r="G114" s="80">
        <f t="shared" si="44"/>
        <v>487</v>
      </c>
      <c r="H114" s="81">
        <f t="shared" si="45"/>
        <v>0</v>
      </c>
      <c r="I114" s="80">
        <v>487</v>
      </c>
      <c r="J114" s="82">
        <f t="shared" si="46"/>
        <v>0</v>
      </c>
      <c r="K114" s="83">
        <v>0.76</v>
      </c>
      <c r="L114" s="84">
        <f t="shared" si="47"/>
        <v>0</v>
      </c>
    </row>
    <row r="115" spans="1:12" s="85" customFormat="1" ht="12.75" customHeight="1" x14ac:dyDescent="0.2">
      <c r="A115" s="2"/>
      <c r="B115" s="106" t="s">
        <v>84</v>
      </c>
      <c r="C115" s="95" t="s">
        <v>1208</v>
      </c>
      <c r="D115" s="78" t="s">
        <v>1209</v>
      </c>
      <c r="E115" s="100"/>
      <c r="F115" s="78" t="s">
        <v>188</v>
      </c>
      <c r="G115" s="80">
        <f t="shared" si="44"/>
        <v>596</v>
      </c>
      <c r="H115" s="81">
        <f t="shared" si="45"/>
        <v>0</v>
      </c>
      <c r="I115" s="80">
        <v>596</v>
      </c>
      <c r="J115" s="82">
        <f t="shared" si="46"/>
        <v>0</v>
      </c>
      <c r="K115" s="83">
        <v>1.18</v>
      </c>
      <c r="L115" s="84">
        <f t="shared" si="47"/>
        <v>0</v>
      </c>
    </row>
    <row r="116" spans="1:12" ht="12.75" customHeight="1" x14ac:dyDescent="0.25">
      <c r="I116" s="111"/>
    </row>
    <row r="117" spans="1:12" ht="12.75" customHeight="1" x14ac:dyDescent="0.25">
      <c r="D117" s="19" t="s">
        <v>75</v>
      </c>
      <c r="I117" s="111"/>
    </row>
    <row r="118" spans="1:12" s="85" customFormat="1" ht="12.75" customHeight="1" x14ac:dyDescent="0.2">
      <c r="A118" s="2"/>
      <c r="B118" s="106" t="s">
        <v>84</v>
      </c>
      <c r="C118" s="95" t="s">
        <v>1246</v>
      </c>
      <c r="D118" s="78" t="s">
        <v>1247</v>
      </c>
      <c r="E118" s="100"/>
      <c r="F118" s="78" t="s">
        <v>188</v>
      </c>
      <c r="G118" s="80">
        <f t="shared" ref="G118:G121" si="48">I118*(1-J118)</f>
        <v>218</v>
      </c>
      <c r="H118" s="81">
        <f t="shared" ref="H118:H121" si="49">E118*G118</f>
        <v>0</v>
      </c>
      <c r="I118" s="80">
        <v>218</v>
      </c>
      <c r="J118" s="82">
        <f t="shared" ref="J118:J121" si="50">H$16/100</f>
        <v>0</v>
      </c>
      <c r="K118" s="83">
        <v>0.22</v>
      </c>
      <c r="L118" s="84">
        <f t="shared" ref="L118:L121" si="51">E118*K118</f>
        <v>0</v>
      </c>
    </row>
    <row r="119" spans="1:12" s="85" customFormat="1" ht="12.75" customHeight="1" x14ac:dyDescent="0.2">
      <c r="A119" s="2"/>
      <c r="B119" s="106" t="s">
        <v>84</v>
      </c>
      <c r="C119" s="95" t="s">
        <v>1248</v>
      </c>
      <c r="D119" s="78" t="s">
        <v>1249</v>
      </c>
      <c r="E119" s="100"/>
      <c r="F119" s="78" t="s">
        <v>188</v>
      </c>
      <c r="G119" s="80">
        <f t="shared" si="48"/>
        <v>242</v>
      </c>
      <c r="H119" s="81">
        <f t="shared" si="49"/>
        <v>0</v>
      </c>
      <c r="I119" s="80">
        <v>242</v>
      </c>
      <c r="J119" s="82">
        <f t="shared" si="50"/>
        <v>0</v>
      </c>
      <c r="K119" s="83">
        <v>0.33</v>
      </c>
      <c r="L119" s="84">
        <f t="shared" si="51"/>
        <v>0</v>
      </c>
    </row>
    <row r="120" spans="1:12" s="85" customFormat="1" ht="12.75" customHeight="1" x14ac:dyDescent="0.2">
      <c r="A120" s="2"/>
      <c r="B120" s="106" t="s">
        <v>84</v>
      </c>
      <c r="C120" s="95" t="s">
        <v>1250</v>
      </c>
      <c r="D120" s="78" t="s">
        <v>1251</v>
      </c>
      <c r="E120" s="100"/>
      <c r="F120" s="78" t="s">
        <v>188</v>
      </c>
      <c r="G120" s="80">
        <f t="shared" si="48"/>
        <v>265</v>
      </c>
      <c r="H120" s="81">
        <f t="shared" si="49"/>
        <v>0</v>
      </c>
      <c r="I120" s="80">
        <v>265</v>
      </c>
      <c r="J120" s="82">
        <f t="shared" si="50"/>
        <v>0</v>
      </c>
      <c r="K120" s="83">
        <v>0.44</v>
      </c>
      <c r="L120" s="84">
        <f t="shared" si="51"/>
        <v>0</v>
      </c>
    </row>
    <row r="121" spans="1:12" s="85" customFormat="1" ht="12.75" customHeight="1" x14ac:dyDescent="0.2">
      <c r="A121" s="2"/>
      <c r="B121" s="106" t="s">
        <v>84</v>
      </c>
      <c r="C121" s="95" t="s">
        <v>1252</v>
      </c>
      <c r="D121" s="78" t="s">
        <v>1253</v>
      </c>
      <c r="E121" s="100"/>
      <c r="F121" s="78" t="s">
        <v>188</v>
      </c>
      <c r="G121" s="80">
        <f t="shared" si="48"/>
        <v>411</v>
      </c>
      <c r="H121" s="81">
        <f t="shared" si="49"/>
        <v>0</v>
      </c>
      <c r="I121" s="80">
        <v>411</v>
      </c>
      <c r="J121" s="82">
        <f t="shared" si="50"/>
        <v>0</v>
      </c>
      <c r="K121" s="83">
        <v>0.66</v>
      </c>
      <c r="L121" s="84">
        <f t="shared" si="51"/>
        <v>0</v>
      </c>
    </row>
    <row r="122" spans="1:12" ht="12.75" customHeight="1" x14ac:dyDescent="0.25">
      <c r="I122" s="111"/>
    </row>
    <row r="123" spans="1:12" ht="12.75" customHeight="1" x14ac:dyDescent="0.25">
      <c r="D123" s="19" t="s">
        <v>77</v>
      </c>
      <c r="I123" s="111"/>
    </row>
    <row r="124" spans="1:12" s="85" customFormat="1" ht="12.75" customHeight="1" x14ac:dyDescent="0.2">
      <c r="A124" s="86"/>
      <c r="B124" s="108" t="s">
        <v>84</v>
      </c>
      <c r="C124" s="95" t="s">
        <v>821</v>
      </c>
      <c r="D124" s="78" t="s">
        <v>822</v>
      </c>
      <c r="E124" s="100"/>
      <c r="F124" s="78" t="s">
        <v>188</v>
      </c>
      <c r="G124" s="80">
        <f>I124*(1-J124)</f>
        <v>193</v>
      </c>
      <c r="H124" s="81">
        <f>E124*G124</f>
        <v>0</v>
      </c>
      <c r="I124" s="80">
        <v>193</v>
      </c>
      <c r="J124" s="82">
        <f>I$16/100</f>
        <v>0</v>
      </c>
      <c r="K124" s="83">
        <v>0.25</v>
      </c>
      <c r="L124" s="84">
        <f>E124*K124</f>
        <v>0</v>
      </c>
    </row>
    <row r="125" spans="1:12" ht="12.75" customHeight="1" x14ac:dyDescent="0.25">
      <c r="I125" s="111"/>
    </row>
    <row r="126" spans="1:12" ht="12.75" customHeight="1" x14ac:dyDescent="0.25">
      <c r="D126" s="19" t="s">
        <v>829</v>
      </c>
      <c r="I126" s="111"/>
    </row>
    <row r="127" spans="1:12" s="85" customFormat="1" ht="12.75" customHeight="1" x14ac:dyDescent="0.2">
      <c r="A127" s="86"/>
      <c r="B127" s="106" t="s">
        <v>84</v>
      </c>
      <c r="C127" s="98" t="s">
        <v>823</v>
      </c>
      <c r="D127" s="78" t="s">
        <v>824</v>
      </c>
      <c r="E127" s="100"/>
      <c r="F127" s="78" t="s">
        <v>188</v>
      </c>
      <c r="G127" s="80">
        <f t="shared" ref="G127:G129" si="52">I127*(1-J127)</f>
        <v>51.5</v>
      </c>
      <c r="H127" s="81">
        <f t="shared" ref="H127:H129" si="53">E127*G127</f>
        <v>0</v>
      </c>
      <c r="I127" s="80">
        <v>51.5</v>
      </c>
      <c r="J127" s="82">
        <f t="shared" ref="J127:J129" si="54">H$16/100</f>
        <v>0</v>
      </c>
      <c r="K127" s="83">
        <v>0.1</v>
      </c>
      <c r="L127" s="84">
        <f t="shared" ref="L127:L129" si="55">E127*K127</f>
        <v>0</v>
      </c>
    </row>
    <row r="128" spans="1:12" s="85" customFormat="1" ht="12.75" customHeight="1" x14ac:dyDescent="0.2">
      <c r="A128" s="86"/>
      <c r="B128" s="106" t="s">
        <v>84</v>
      </c>
      <c r="C128" s="98" t="s">
        <v>825</v>
      </c>
      <c r="D128" s="78" t="s">
        <v>826</v>
      </c>
      <c r="E128" s="100"/>
      <c r="F128" s="78" t="s">
        <v>188</v>
      </c>
      <c r="G128" s="80">
        <f t="shared" si="52"/>
        <v>76</v>
      </c>
      <c r="H128" s="81">
        <f t="shared" si="53"/>
        <v>0</v>
      </c>
      <c r="I128" s="80">
        <v>76</v>
      </c>
      <c r="J128" s="82">
        <f t="shared" si="54"/>
        <v>0</v>
      </c>
      <c r="K128" s="83">
        <v>0.19</v>
      </c>
      <c r="L128" s="84">
        <f t="shared" si="55"/>
        <v>0</v>
      </c>
    </row>
    <row r="129" spans="1:81" s="85" customFormat="1" ht="12.75" customHeight="1" x14ac:dyDescent="0.2">
      <c r="A129" s="86"/>
      <c r="B129" s="106" t="s">
        <v>84</v>
      </c>
      <c r="C129" s="98" t="s">
        <v>827</v>
      </c>
      <c r="D129" s="78" t="s">
        <v>828</v>
      </c>
      <c r="E129" s="100"/>
      <c r="F129" s="78" t="s">
        <v>188</v>
      </c>
      <c r="G129" s="80">
        <f t="shared" si="52"/>
        <v>98.5</v>
      </c>
      <c r="H129" s="81">
        <f t="shared" si="53"/>
        <v>0</v>
      </c>
      <c r="I129" s="80">
        <v>98.5</v>
      </c>
      <c r="J129" s="82">
        <f t="shared" si="54"/>
        <v>0</v>
      </c>
      <c r="K129" s="83">
        <v>0.25</v>
      </c>
      <c r="L129" s="84">
        <f t="shared" si="55"/>
        <v>0</v>
      </c>
    </row>
    <row r="130" spans="1:81" ht="12.75" customHeight="1" x14ac:dyDescent="0.25">
      <c r="I130" s="111"/>
    </row>
    <row r="131" spans="1:81" ht="12.75" customHeight="1" x14ac:dyDescent="0.25">
      <c r="D131" s="19" t="s">
        <v>80</v>
      </c>
      <c r="I131" s="111"/>
    </row>
    <row r="132" spans="1:81" s="85" customFormat="1" ht="12.75" customHeight="1" x14ac:dyDescent="0.2">
      <c r="A132" s="2"/>
      <c r="B132" s="106" t="s">
        <v>84</v>
      </c>
      <c r="C132" s="95" t="s">
        <v>1210</v>
      </c>
      <c r="D132" s="78" t="s">
        <v>1211</v>
      </c>
      <c r="E132" s="100"/>
      <c r="F132" s="78" t="s">
        <v>188</v>
      </c>
      <c r="G132" s="80">
        <f t="shared" ref="G132:G135" si="56">I132*(1-J132)</f>
        <v>86</v>
      </c>
      <c r="H132" s="81">
        <f t="shared" ref="H132:H135" si="57">E132*G132</f>
        <v>0</v>
      </c>
      <c r="I132" s="80">
        <v>86</v>
      </c>
      <c r="J132" s="82">
        <f t="shared" ref="J132:J135" si="58">H$16/100</f>
        <v>0</v>
      </c>
      <c r="K132" s="83">
        <v>0.17</v>
      </c>
      <c r="L132" s="84">
        <f t="shared" ref="L132:L135" si="59">E132*K132</f>
        <v>0</v>
      </c>
    </row>
    <row r="133" spans="1:81" s="85" customFormat="1" ht="12.75" customHeight="1" x14ac:dyDescent="0.2">
      <c r="A133" s="2"/>
      <c r="B133" s="106" t="s">
        <v>84</v>
      </c>
      <c r="C133" s="95" t="s">
        <v>1212</v>
      </c>
      <c r="D133" s="78" t="s">
        <v>1213</v>
      </c>
      <c r="E133" s="100"/>
      <c r="F133" s="78" t="s">
        <v>188</v>
      </c>
      <c r="G133" s="80">
        <f t="shared" si="56"/>
        <v>142</v>
      </c>
      <c r="H133" s="81">
        <f t="shared" si="57"/>
        <v>0</v>
      </c>
      <c r="I133" s="80">
        <v>142</v>
      </c>
      <c r="J133" s="82">
        <f t="shared" si="58"/>
        <v>0</v>
      </c>
      <c r="K133" s="83">
        <v>0.25</v>
      </c>
      <c r="L133" s="84">
        <f t="shared" si="59"/>
        <v>0</v>
      </c>
    </row>
    <row r="134" spans="1:81" s="85" customFormat="1" ht="12.75" customHeight="1" x14ac:dyDescent="0.2">
      <c r="A134" s="2"/>
      <c r="B134" s="106" t="s">
        <v>84</v>
      </c>
      <c r="C134" s="95" t="s">
        <v>1214</v>
      </c>
      <c r="D134" s="78" t="s">
        <v>1215</v>
      </c>
      <c r="E134" s="100"/>
      <c r="F134" s="78" t="s">
        <v>188</v>
      </c>
      <c r="G134" s="80">
        <f t="shared" si="56"/>
        <v>196</v>
      </c>
      <c r="H134" s="81">
        <f t="shared" si="57"/>
        <v>0</v>
      </c>
      <c r="I134" s="80">
        <v>196</v>
      </c>
      <c r="J134" s="82">
        <f t="shared" si="58"/>
        <v>0</v>
      </c>
      <c r="K134" s="83">
        <v>0.47</v>
      </c>
      <c r="L134" s="84">
        <f t="shared" si="59"/>
        <v>0</v>
      </c>
    </row>
    <row r="135" spans="1:81" s="85" customFormat="1" ht="12.75" customHeight="1" x14ac:dyDescent="0.2">
      <c r="A135" s="2"/>
      <c r="B135" s="106" t="s">
        <v>84</v>
      </c>
      <c r="C135" s="95" t="s">
        <v>1216</v>
      </c>
      <c r="D135" s="78" t="s">
        <v>1217</v>
      </c>
      <c r="E135" s="100"/>
      <c r="F135" s="78" t="s">
        <v>188</v>
      </c>
      <c r="G135" s="80">
        <f t="shared" si="56"/>
        <v>354</v>
      </c>
      <c r="H135" s="81">
        <f t="shared" si="57"/>
        <v>0</v>
      </c>
      <c r="I135" s="80">
        <v>354</v>
      </c>
      <c r="J135" s="82">
        <f t="shared" si="58"/>
        <v>0</v>
      </c>
      <c r="K135" s="83">
        <v>0.97</v>
      </c>
      <c r="L135" s="84">
        <f t="shared" si="59"/>
        <v>0</v>
      </c>
    </row>
    <row r="136" spans="1:81" ht="12.75" customHeight="1" x14ac:dyDescent="0.25">
      <c r="I136" s="111"/>
    </row>
    <row r="137" spans="1:81" ht="12.75" customHeight="1" x14ac:dyDescent="0.25">
      <c r="D137" s="19" t="s">
        <v>83</v>
      </c>
      <c r="I137" s="111"/>
    </row>
    <row r="138" spans="1:81" s="85" customFormat="1" ht="12.75" customHeight="1" x14ac:dyDescent="0.25">
      <c r="A138" s="86"/>
      <c r="B138" s="101" t="s">
        <v>84</v>
      </c>
      <c r="C138" s="95" t="s">
        <v>505</v>
      </c>
      <c r="D138" s="78" t="s">
        <v>506</v>
      </c>
      <c r="E138" s="100"/>
      <c r="F138" s="78" t="s">
        <v>188</v>
      </c>
      <c r="G138" s="80">
        <f>I138*(1-J138)</f>
        <v>269</v>
      </c>
      <c r="H138" s="81">
        <f>E138*G138</f>
        <v>0</v>
      </c>
      <c r="I138" s="80">
        <v>269</v>
      </c>
      <c r="J138" s="82">
        <f t="shared" ref="J138" si="60">G$16/100</f>
        <v>0</v>
      </c>
      <c r="K138" s="83">
        <v>1</v>
      </c>
      <c r="L138" s="84">
        <f>E138*K138</f>
        <v>0</v>
      </c>
    </row>
    <row r="139" spans="1:81" ht="12.75" customHeight="1" x14ac:dyDescent="0.25">
      <c r="D139" s="75"/>
      <c r="I139" s="111"/>
    </row>
    <row r="140" spans="1:81" ht="12.75" customHeight="1" x14ac:dyDescent="0.25">
      <c r="D140" s="19" t="s">
        <v>526</v>
      </c>
      <c r="I140" s="111"/>
    </row>
    <row r="141" spans="1:81" s="85" customFormat="1" ht="12.75" customHeight="1" x14ac:dyDescent="0.2">
      <c r="A141" s="87"/>
      <c r="B141" s="107" t="s">
        <v>84</v>
      </c>
      <c r="C141" s="95" t="s">
        <v>343</v>
      </c>
      <c r="D141" s="78" t="s">
        <v>344</v>
      </c>
      <c r="E141" s="100"/>
      <c r="F141" s="78" t="s">
        <v>87</v>
      </c>
      <c r="G141" s="80">
        <f>I141*(1-J141)</f>
        <v>105</v>
      </c>
      <c r="H141" s="81">
        <f>E141*G141</f>
        <v>0</v>
      </c>
      <c r="I141" s="80">
        <v>105</v>
      </c>
      <c r="J141" s="82">
        <f t="shared" ref="J141" si="61">G$16/100</f>
        <v>0</v>
      </c>
      <c r="K141" s="83">
        <v>0.05</v>
      </c>
      <c r="L141" s="84">
        <f>E141*K141</f>
        <v>0</v>
      </c>
    </row>
    <row r="142" spans="1:81" ht="12.75" customHeight="1" thickBot="1" x14ac:dyDescent="0.3">
      <c r="D142" s="75"/>
    </row>
    <row r="143" spans="1:81" s="71" customFormat="1" ht="15.95" customHeight="1" thickBot="1" x14ac:dyDescent="0.3">
      <c r="A143" s="61"/>
      <c r="B143" s="62"/>
      <c r="C143" s="63"/>
      <c r="D143" s="64" t="s">
        <v>49</v>
      </c>
      <c r="E143" s="65"/>
      <c r="F143" s="65"/>
      <c r="G143" s="66"/>
      <c r="H143" s="67">
        <f>SUM(H21:H142)</f>
        <v>0</v>
      </c>
      <c r="I143" s="68"/>
      <c r="J143" s="62"/>
      <c r="K143" s="69" t="s">
        <v>50</v>
      </c>
      <c r="L143" s="70">
        <f>SUM(L21:L142)</f>
        <v>0</v>
      </c>
      <c r="M143" s="85"/>
      <c r="N143" s="85"/>
      <c r="O143" s="85"/>
      <c r="P143" s="85"/>
      <c r="Q143" s="85"/>
      <c r="R143" s="85"/>
      <c r="S143" s="85"/>
      <c r="T143" s="85"/>
      <c r="U143" s="85"/>
      <c r="V143" s="85"/>
      <c r="W143" s="85"/>
      <c r="X143" s="85"/>
      <c r="Y143" s="85"/>
      <c r="Z143" s="85"/>
      <c r="AA143" s="85"/>
      <c r="AB143" s="85"/>
      <c r="AC143" s="85"/>
      <c r="AD143" s="85"/>
      <c r="AE143" s="85"/>
      <c r="AF143" s="85"/>
      <c r="AG143" s="85"/>
      <c r="AH143" s="85"/>
      <c r="AI143" s="85"/>
      <c r="AJ143" s="85"/>
      <c r="AK143" s="85"/>
      <c r="AL143" s="85"/>
      <c r="AM143" s="85"/>
      <c r="AN143" s="85"/>
      <c r="AO143" s="85"/>
      <c r="AP143" s="85"/>
      <c r="AQ143" s="85"/>
      <c r="AR143" s="85"/>
      <c r="AS143" s="85"/>
      <c r="AT143" s="85"/>
      <c r="AU143" s="85"/>
      <c r="AV143" s="85"/>
      <c r="AW143" s="85"/>
      <c r="AX143" s="85"/>
      <c r="AY143" s="85"/>
      <c r="AZ143" s="85"/>
      <c r="BA143" s="85"/>
      <c r="BB143" s="85"/>
      <c r="BC143" s="85"/>
      <c r="BD143" s="85"/>
      <c r="BE143" s="85"/>
      <c r="BF143" s="85"/>
      <c r="BG143" s="85"/>
      <c r="BH143" s="85"/>
      <c r="BI143" s="85"/>
      <c r="BJ143" s="85"/>
      <c r="BK143" s="85"/>
      <c r="BL143" s="85"/>
      <c r="BM143" s="85"/>
      <c r="BN143" s="85"/>
      <c r="BO143" s="85"/>
      <c r="BP143" s="85"/>
      <c r="BQ143" s="85"/>
      <c r="BR143" s="85"/>
      <c r="BS143" s="85"/>
      <c r="BT143" s="85"/>
      <c r="BU143" s="85"/>
      <c r="BV143" s="85"/>
      <c r="BW143" s="85"/>
      <c r="BX143" s="85"/>
      <c r="BY143" s="85"/>
      <c r="BZ143" s="85"/>
      <c r="CA143" s="85"/>
      <c r="CB143" s="85"/>
      <c r="CC143" s="85"/>
    </row>
    <row r="145" spans="1:81" ht="12.75" customHeight="1" x14ac:dyDescent="0.25">
      <c r="C145" s="124" t="s">
        <v>51</v>
      </c>
      <c r="D145" s="124"/>
      <c r="E145" s="124"/>
      <c r="F145" s="124"/>
      <c r="G145" s="124"/>
      <c r="H145" s="124"/>
      <c r="I145" s="3"/>
      <c r="J145" s="72"/>
      <c r="K145" s="3"/>
      <c r="L145" s="3"/>
    </row>
    <row r="146" spans="1:81" ht="12.75" customHeight="1" thickBot="1" x14ac:dyDescent="0.3"/>
    <row r="147" spans="1:81" ht="12.75" customHeight="1" x14ac:dyDescent="0.25">
      <c r="C147" s="133" t="s">
        <v>28</v>
      </c>
      <c r="D147" s="134"/>
    </row>
    <row r="148" spans="1:81" ht="12.75" customHeight="1" x14ac:dyDescent="0.25">
      <c r="C148" s="36" t="s">
        <v>29</v>
      </c>
      <c r="D148" s="37" t="s">
        <v>30</v>
      </c>
    </row>
    <row r="149" spans="1:81" s="2" customFormat="1" ht="12.75" customHeight="1" x14ac:dyDescent="0.25">
      <c r="C149" s="38" t="s">
        <v>31</v>
      </c>
      <c r="D149" s="37" t="s">
        <v>32</v>
      </c>
      <c r="M149" s="85"/>
      <c r="N149" s="85"/>
      <c r="O149" s="85"/>
      <c r="P149" s="85"/>
      <c r="Q149" s="85"/>
      <c r="R149" s="85"/>
      <c r="S149" s="85"/>
      <c r="T149" s="85"/>
      <c r="U149" s="85"/>
      <c r="V149" s="85"/>
      <c r="W149" s="85"/>
      <c r="X149" s="85"/>
      <c r="Y149" s="85"/>
      <c r="Z149" s="85"/>
      <c r="AA149" s="85"/>
      <c r="AB149" s="85"/>
      <c r="AC149" s="85"/>
      <c r="AD149" s="85"/>
      <c r="AE149" s="85"/>
      <c r="AF149" s="85"/>
      <c r="AG149" s="85"/>
      <c r="AH149" s="85"/>
      <c r="AI149" s="85"/>
      <c r="AJ149" s="85"/>
      <c r="AK149" s="85"/>
      <c r="AL149" s="85"/>
      <c r="AM149" s="85"/>
      <c r="AN149" s="85"/>
      <c r="AO149" s="85"/>
      <c r="AP149" s="85"/>
      <c r="AQ149" s="85"/>
      <c r="AR149" s="85"/>
      <c r="AS149" s="85"/>
      <c r="AT149" s="85"/>
      <c r="AU149" s="85"/>
      <c r="AV149" s="85"/>
      <c r="AW149" s="85"/>
      <c r="AX149" s="85"/>
      <c r="AY149" s="85"/>
      <c r="AZ149" s="85"/>
      <c r="BA149" s="85"/>
      <c r="BB149" s="85"/>
      <c r="BC149" s="85"/>
      <c r="BD149" s="85"/>
      <c r="BE149" s="85"/>
      <c r="BF149" s="85"/>
      <c r="BG149" s="85"/>
      <c r="BH149" s="85"/>
      <c r="BI149" s="85"/>
      <c r="BJ149" s="85"/>
      <c r="BK149" s="85"/>
      <c r="BL149" s="85"/>
      <c r="BM149" s="85"/>
      <c r="BN149" s="85"/>
      <c r="BO149" s="85"/>
      <c r="BP149" s="85"/>
      <c r="BQ149" s="85"/>
      <c r="BR149" s="85"/>
      <c r="BS149" s="85"/>
      <c r="BT149" s="85"/>
      <c r="BU149" s="85"/>
      <c r="BV149" s="85"/>
      <c r="BW149" s="85"/>
      <c r="BX149" s="85"/>
      <c r="BY149" s="85"/>
      <c r="BZ149" s="85"/>
      <c r="CA149" s="85"/>
      <c r="CB149" s="85"/>
      <c r="CC149" s="85"/>
    </row>
    <row r="150" spans="1:81" s="2" customFormat="1" ht="12.75" customHeight="1" x14ac:dyDescent="0.25">
      <c r="C150" s="38" t="s">
        <v>1120</v>
      </c>
      <c r="D150" s="37" t="s">
        <v>1121</v>
      </c>
      <c r="M150" s="85"/>
      <c r="N150" s="85"/>
      <c r="O150" s="85"/>
      <c r="P150" s="85"/>
      <c r="Q150" s="85"/>
      <c r="R150" s="85"/>
      <c r="S150" s="85"/>
      <c r="T150" s="85"/>
      <c r="U150" s="85"/>
      <c r="V150" s="85"/>
      <c r="W150" s="85"/>
      <c r="X150" s="85"/>
      <c r="Y150" s="85"/>
      <c r="Z150" s="85"/>
      <c r="AA150" s="85"/>
      <c r="AB150" s="85"/>
      <c r="AC150" s="85"/>
      <c r="AD150" s="85"/>
      <c r="AE150" s="85"/>
      <c r="AF150" s="85"/>
      <c r="AG150" s="85"/>
      <c r="AH150" s="85"/>
      <c r="AI150" s="85"/>
      <c r="AJ150" s="85"/>
      <c r="AK150" s="85"/>
      <c r="AL150" s="85"/>
      <c r="AM150" s="85"/>
      <c r="AN150" s="85"/>
      <c r="AO150" s="85"/>
      <c r="AP150" s="85"/>
      <c r="AQ150" s="85"/>
      <c r="AR150" s="85"/>
      <c r="AS150" s="85"/>
      <c r="AT150" s="85"/>
      <c r="AU150" s="85"/>
      <c r="AV150" s="85"/>
      <c r="AW150" s="85"/>
      <c r="AX150" s="85"/>
      <c r="AY150" s="85"/>
      <c r="AZ150" s="85"/>
      <c r="BA150" s="85"/>
      <c r="BB150" s="85"/>
      <c r="BC150" s="85"/>
      <c r="BD150" s="85"/>
      <c r="BE150" s="85"/>
      <c r="BF150" s="85"/>
      <c r="BG150" s="85"/>
      <c r="BH150" s="85"/>
      <c r="BI150" s="85"/>
      <c r="BJ150" s="85"/>
      <c r="BK150" s="85"/>
      <c r="BL150" s="85"/>
      <c r="BM150" s="85"/>
      <c r="BN150" s="85"/>
      <c r="BO150" s="85"/>
      <c r="BP150" s="85"/>
      <c r="BQ150" s="85"/>
      <c r="BR150" s="85"/>
      <c r="BS150" s="85"/>
      <c r="BT150" s="85"/>
      <c r="BU150" s="85"/>
      <c r="BV150" s="85"/>
      <c r="BW150" s="85"/>
      <c r="BX150" s="85"/>
      <c r="BY150" s="85"/>
      <c r="BZ150" s="85"/>
      <c r="CA150" s="85"/>
      <c r="CB150" s="85"/>
      <c r="CC150" s="85"/>
    </row>
    <row r="151" spans="1:81" s="2" customFormat="1" ht="12.75" customHeight="1" x14ac:dyDescent="0.25">
      <c r="C151" s="38" t="s">
        <v>33</v>
      </c>
      <c r="D151" s="37" t="s">
        <v>34</v>
      </c>
      <c r="M151" s="85"/>
      <c r="N151" s="85"/>
      <c r="O151" s="85"/>
      <c r="P151" s="85"/>
      <c r="Q151" s="85"/>
      <c r="R151" s="85"/>
      <c r="S151" s="85"/>
      <c r="T151" s="85"/>
      <c r="U151" s="85"/>
      <c r="V151" s="85"/>
      <c r="W151" s="85"/>
      <c r="X151" s="85"/>
      <c r="Y151" s="85"/>
      <c r="Z151" s="85"/>
      <c r="AA151" s="85"/>
      <c r="AB151" s="85"/>
      <c r="AC151" s="85"/>
      <c r="AD151" s="85"/>
      <c r="AE151" s="85"/>
      <c r="AF151" s="85"/>
      <c r="AG151" s="85"/>
      <c r="AH151" s="85"/>
      <c r="AI151" s="85"/>
      <c r="AJ151" s="85"/>
      <c r="AK151" s="85"/>
      <c r="AL151" s="85"/>
      <c r="AM151" s="85"/>
      <c r="AN151" s="85"/>
      <c r="AO151" s="85"/>
      <c r="AP151" s="85"/>
      <c r="AQ151" s="85"/>
      <c r="AR151" s="85"/>
      <c r="AS151" s="85"/>
      <c r="AT151" s="85"/>
      <c r="AU151" s="85"/>
      <c r="AV151" s="85"/>
      <c r="AW151" s="85"/>
      <c r="AX151" s="85"/>
      <c r="AY151" s="85"/>
      <c r="AZ151" s="85"/>
      <c r="BA151" s="85"/>
      <c r="BB151" s="85"/>
      <c r="BC151" s="85"/>
      <c r="BD151" s="85"/>
      <c r="BE151" s="85"/>
      <c r="BF151" s="85"/>
      <c r="BG151" s="85"/>
      <c r="BH151" s="85"/>
      <c r="BI151" s="85"/>
      <c r="BJ151" s="85"/>
      <c r="BK151" s="85"/>
      <c r="BL151" s="85"/>
      <c r="BM151" s="85"/>
      <c r="BN151" s="85"/>
      <c r="BO151" s="85"/>
      <c r="BP151" s="85"/>
      <c r="BQ151" s="85"/>
      <c r="BR151" s="85"/>
      <c r="BS151" s="85"/>
      <c r="BT151" s="85"/>
      <c r="BU151" s="85"/>
      <c r="BV151" s="85"/>
      <c r="BW151" s="85"/>
      <c r="BX151" s="85"/>
      <c r="BY151" s="85"/>
      <c r="BZ151" s="85"/>
      <c r="CA151" s="85"/>
      <c r="CB151" s="85"/>
      <c r="CC151" s="85"/>
    </row>
    <row r="152" spans="1:81" s="2" customFormat="1" ht="12.75" customHeight="1" x14ac:dyDescent="0.25">
      <c r="C152" s="38" t="s">
        <v>35</v>
      </c>
      <c r="D152" s="37" t="s">
        <v>36</v>
      </c>
      <c r="M152" s="85"/>
      <c r="N152" s="85"/>
      <c r="O152" s="85"/>
      <c r="P152" s="85"/>
      <c r="Q152" s="85"/>
      <c r="R152" s="85"/>
      <c r="S152" s="85"/>
      <c r="T152" s="85"/>
      <c r="U152" s="85"/>
      <c r="V152" s="85"/>
      <c r="W152" s="85"/>
      <c r="X152" s="85"/>
      <c r="Y152" s="85"/>
      <c r="Z152" s="85"/>
      <c r="AA152" s="85"/>
      <c r="AB152" s="85"/>
      <c r="AC152" s="85"/>
      <c r="AD152" s="85"/>
      <c r="AE152" s="85"/>
      <c r="AF152" s="85"/>
      <c r="AG152" s="85"/>
      <c r="AH152" s="85"/>
      <c r="AI152" s="85"/>
      <c r="AJ152" s="85"/>
      <c r="AK152" s="85"/>
      <c r="AL152" s="85"/>
      <c r="AM152" s="85"/>
      <c r="AN152" s="85"/>
      <c r="AO152" s="85"/>
      <c r="AP152" s="85"/>
      <c r="AQ152" s="85"/>
      <c r="AR152" s="85"/>
      <c r="AS152" s="85"/>
      <c r="AT152" s="85"/>
      <c r="AU152" s="85"/>
      <c r="AV152" s="85"/>
      <c r="AW152" s="85"/>
      <c r="AX152" s="85"/>
      <c r="AY152" s="85"/>
      <c r="AZ152" s="85"/>
      <c r="BA152" s="85"/>
      <c r="BB152" s="85"/>
      <c r="BC152" s="85"/>
      <c r="BD152" s="85"/>
      <c r="BE152" s="85"/>
      <c r="BF152" s="85"/>
      <c r="BG152" s="85"/>
      <c r="BH152" s="85"/>
      <c r="BI152" s="85"/>
      <c r="BJ152" s="85"/>
      <c r="BK152" s="85"/>
      <c r="BL152" s="85"/>
      <c r="BM152" s="85"/>
      <c r="BN152" s="85"/>
      <c r="BO152" s="85"/>
      <c r="BP152" s="85"/>
      <c r="BQ152" s="85"/>
      <c r="BR152" s="85"/>
      <c r="BS152" s="85"/>
      <c r="BT152" s="85"/>
      <c r="BU152" s="85"/>
      <c r="BV152" s="85"/>
      <c r="BW152" s="85"/>
      <c r="BX152" s="85"/>
      <c r="BY152" s="85"/>
      <c r="BZ152" s="85"/>
      <c r="CA152" s="85"/>
      <c r="CB152" s="85"/>
      <c r="CC152" s="85"/>
    </row>
    <row r="153" spans="1:81" s="2" customFormat="1" ht="12.75" customHeight="1" x14ac:dyDescent="0.25">
      <c r="C153" s="38" t="s">
        <v>37</v>
      </c>
      <c r="D153" s="37" t="s">
        <v>38</v>
      </c>
      <c r="M153" s="85"/>
      <c r="N153" s="85"/>
      <c r="O153" s="85"/>
      <c r="P153" s="85"/>
      <c r="Q153" s="85"/>
      <c r="R153" s="85"/>
      <c r="S153" s="85"/>
      <c r="T153" s="85"/>
      <c r="U153" s="85"/>
      <c r="V153" s="85"/>
      <c r="W153" s="85"/>
      <c r="X153" s="85"/>
      <c r="Y153" s="85"/>
      <c r="Z153" s="85"/>
      <c r="AA153" s="85"/>
      <c r="AB153" s="85"/>
      <c r="AC153" s="85"/>
      <c r="AD153" s="85"/>
      <c r="AE153" s="85"/>
      <c r="AF153" s="85"/>
      <c r="AG153" s="85"/>
      <c r="AH153" s="85"/>
      <c r="AI153" s="85"/>
      <c r="AJ153" s="85"/>
      <c r="AK153" s="85"/>
      <c r="AL153" s="85"/>
      <c r="AM153" s="85"/>
      <c r="AN153" s="85"/>
      <c r="AO153" s="85"/>
      <c r="AP153" s="85"/>
      <c r="AQ153" s="85"/>
      <c r="AR153" s="85"/>
      <c r="AS153" s="85"/>
      <c r="AT153" s="85"/>
      <c r="AU153" s="85"/>
      <c r="AV153" s="85"/>
      <c r="AW153" s="85"/>
      <c r="AX153" s="85"/>
      <c r="AY153" s="85"/>
      <c r="AZ153" s="85"/>
      <c r="BA153" s="85"/>
      <c r="BB153" s="85"/>
      <c r="BC153" s="85"/>
      <c r="BD153" s="85"/>
      <c r="BE153" s="85"/>
      <c r="BF153" s="85"/>
      <c r="BG153" s="85"/>
      <c r="BH153" s="85"/>
      <c r="BI153" s="85"/>
      <c r="BJ153" s="85"/>
      <c r="BK153" s="85"/>
      <c r="BL153" s="85"/>
      <c r="BM153" s="85"/>
      <c r="BN153" s="85"/>
      <c r="BO153" s="85"/>
      <c r="BP153" s="85"/>
      <c r="BQ153" s="85"/>
      <c r="BR153" s="85"/>
      <c r="BS153" s="85"/>
      <c r="BT153" s="85"/>
      <c r="BU153" s="85"/>
      <c r="BV153" s="85"/>
      <c r="BW153" s="85"/>
      <c r="BX153" s="85"/>
      <c r="BY153" s="85"/>
      <c r="BZ153" s="85"/>
      <c r="CA153" s="85"/>
      <c r="CB153" s="85"/>
      <c r="CC153" s="85"/>
    </row>
    <row r="154" spans="1:81" s="2" customFormat="1" ht="12.75" customHeight="1" x14ac:dyDescent="0.25">
      <c r="C154" s="38" t="s">
        <v>39</v>
      </c>
      <c r="D154" s="37" t="s">
        <v>40</v>
      </c>
      <c r="M154" s="85"/>
      <c r="N154" s="85"/>
      <c r="O154" s="85"/>
      <c r="P154" s="85"/>
      <c r="Q154" s="85"/>
      <c r="R154" s="85"/>
      <c r="S154" s="85"/>
      <c r="T154" s="85"/>
      <c r="U154" s="85"/>
      <c r="V154" s="85"/>
      <c r="W154" s="85"/>
      <c r="X154" s="85"/>
      <c r="Y154" s="85"/>
      <c r="Z154" s="85"/>
      <c r="AA154" s="85"/>
      <c r="AB154" s="85"/>
      <c r="AC154" s="85"/>
      <c r="AD154" s="85"/>
      <c r="AE154" s="85"/>
      <c r="AF154" s="85"/>
      <c r="AG154" s="85"/>
      <c r="AH154" s="85"/>
      <c r="AI154" s="85"/>
      <c r="AJ154" s="85"/>
      <c r="AK154" s="85"/>
      <c r="AL154" s="85"/>
      <c r="AM154" s="85"/>
      <c r="AN154" s="85"/>
      <c r="AO154" s="85"/>
      <c r="AP154" s="85"/>
      <c r="AQ154" s="85"/>
      <c r="AR154" s="85"/>
      <c r="AS154" s="85"/>
      <c r="AT154" s="85"/>
      <c r="AU154" s="85"/>
      <c r="AV154" s="85"/>
      <c r="AW154" s="85"/>
      <c r="AX154" s="85"/>
      <c r="AY154" s="85"/>
      <c r="AZ154" s="85"/>
      <c r="BA154" s="85"/>
      <c r="BB154" s="85"/>
      <c r="BC154" s="85"/>
      <c r="BD154" s="85"/>
      <c r="BE154" s="85"/>
      <c r="BF154" s="85"/>
      <c r="BG154" s="85"/>
      <c r="BH154" s="85"/>
      <c r="BI154" s="85"/>
      <c r="BJ154" s="85"/>
      <c r="BK154" s="85"/>
      <c r="BL154" s="85"/>
      <c r="BM154" s="85"/>
      <c r="BN154" s="85"/>
      <c r="BO154" s="85"/>
      <c r="BP154" s="85"/>
      <c r="BQ154" s="85"/>
      <c r="BR154" s="85"/>
      <c r="BS154" s="85"/>
      <c r="BT154" s="85"/>
      <c r="BU154" s="85"/>
      <c r="BV154" s="85"/>
      <c r="BW154" s="85"/>
      <c r="BX154" s="85"/>
      <c r="BY154" s="85"/>
      <c r="BZ154" s="85"/>
      <c r="CA154" s="85"/>
      <c r="CB154" s="85"/>
      <c r="CC154" s="85"/>
    </row>
    <row r="155" spans="1:81" s="2" customFormat="1" ht="12.75" customHeight="1" x14ac:dyDescent="0.25">
      <c r="C155" s="38" t="s">
        <v>41</v>
      </c>
      <c r="D155" s="37" t="s">
        <v>42</v>
      </c>
      <c r="M155" s="85"/>
      <c r="N155" s="85"/>
      <c r="O155" s="85"/>
      <c r="P155" s="85"/>
      <c r="Q155" s="85"/>
      <c r="R155" s="85"/>
      <c r="S155" s="85"/>
      <c r="T155" s="85"/>
      <c r="U155" s="85"/>
      <c r="V155" s="85"/>
      <c r="W155" s="85"/>
      <c r="X155" s="85"/>
      <c r="Y155" s="85"/>
      <c r="Z155" s="85"/>
      <c r="AA155" s="85"/>
      <c r="AB155" s="85"/>
      <c r="AC155" s="85"/>
      <c r="AD155" s="85"/>
      <c r="AE155" s="85"/>
      <c r="AF155" s="85"/>
      <c r="AG155" s="85"/>
      <c r="AH155" s="85"/>
      <c r="AI155" s="85"/>
      <c r="AJ155" s="85"/>
      <c r="AK155" s="85"/>
      <c r="AL155" s="85"/>
      <c r="AM155" s="85"/>
      <c r="AN155" s="85"/>
      <c r="AO155" s="85"/>
      <c r="AP155" s="85"/>
      <c r="AQ155" s="85"/>
      <c r="AR155" s="85"/>
      <c r="AS155" s="85"/>
      <c r="AT155" s="85"/>
      <c r="AU155" s="85"/>
      <c r="AV155" s="85"/>
      <c r="AW155" s="85"/>
      <c r="AX155" s="85"/>
      <c r="AY155" s="85"/>
      <c r="AZ155" s="85"/>
      <c r="BA155" s="85"/>
      <c r="BB155" s="85"/>
      <c r="BC155" s="85"/>
      <c r="BD155" s="85"/>
      <c r="BE155" s="85"/>
      <c r="BF155" s="85"/>
      <c r="BG155" s="85"/>
      <c r="BH155" s="85"/>
      <c r="BI155" s="85"/>
      <c r="BJ155" s="85"/>
      <c r="BK155" s="85"/>
      <c r="BL155" s="85"/>
      <c r="BM155" s="85"/>
      <c r="BN155" s="85"/>
      <c r="BO155" s="85"/>
      <c r="BP155" s="85"/>
      <c r="BQ155" s="85"/>
      <c r="BR155" s="85"/>
      <c r="BS155" s="85"/>
      <c r="BT155" s="85"/>
      <c r="BU155" s="85"/>
      <c r="BV155" s="85"/>
      <c r="BW155" s="85"/>
      <c r="BX155" s="85"/>
      <c r="BY155" s="85"/>
      <c r="BZ155" s="85"/>
      <c r="CA155" s="85"/>
      <c r="CB155" s="85"/>
      <c r="CC155" s="85"/>
    </row>
    <row r="156" spans="1:81" s="2" customFormat="1" ht="12.75" customHeight="1" thickBot="1" x14ac:dyDescent="0.3">
      <c r="C156" s="39" t="s">
        <v>43</v>
      </c>
      <c r="D156" s="40" t="s">
        <v>44</v>
      </c>
      <c r="M156" s="85"/>
      <c r="N156" s="85"/>
      <c r="O156" s="85"/>
      <c r="P156" s="85"/>
      <c r="Q156" s="85"/>
      <c r="R156" s="85"/>
      <c r="S156" s="85"/>
      <c r="T156" s="85"/>
      <c r="U156" s="85"/>
      <c r="V156" s="85"/>
      <c r="W156" s="85"/>
      <c r="X156" s="85"/>
      <c r="Y156" s="85"/>
      <c r="Z156" s="85"/>
      <c r="AA156" s="85"/>
      <c r="AB156" s="85"/>
      <c r="AC156" s="85"/>
      <c r="AD156" s="85"/>
      <c r="AE156" s="85"/>
      <c r="AF156" s="85"/>
      <c r="AG156" s="85"/>
      <c r="AH156" s="85"/>
      <c r="AI156" s="85"/>
      <c r="AJ156" s="85"/>
      <c r="AK156" s="85"/>
      <c r="AL156" s="85"/>
      <c r="AM156" s="85"/>
      <c r="AN156" s="85"/>
      <c r="AO156" s="85"/>
      <c r="AP156" s="85"/>
      <c r="AQ156" s="85"/>
      <c r="AR156" s="85"/>
      <c r="AS156" s="85"/>
      <c r="AT156" s="85"/>
      <c r="AU156" s="85"/>
      <c r="AV156" s="85"/>
      <c r="AW156" s="85"/>
      <c r="AX156" s="85"/>
      <c r="AY156" s="85"/>
      <c r="AZ156" s="85"/>
      <c r="BA156" s="85"/>
      <c r="BB156" s="85"/>
      <c r="BC156" s="85"/>
      <c r="BD156" s="85"/>
      <c r="BE156" s="85"/>
      <c r="BF156" s="85"/>
      <c r="BG156" s="85"/>
      <c r="BH156" s="85"/>
      <c r="BI156" s="85"/>
      <c r="BJ156" s="85"/>
      <c r="BK156" s="85"/>
      <c r="BL156" s="85"/>
      <c r="BM156" s="85"/>
      <c r="BN156" s="85"/>
      <c r="BO156" s="85"/>
      <c r="BP156" s="85"/>
      <c r="BQ156" s="85"/>
      <c r="BR156" s="85"/>
      <c r="BS156" s="85"/>
      <c r="BT156" s="85"/>
      <c r="BU156" s="85"/>
      <c r="BV156" s="85"/>
      <c r="BW156" s="85"/>
      <c r="BX156" s="85"/>
      <c r="BY156" s="85"/>
      <c r="BZ156" s="85"/>
      <c r="CA156" s="85"/>
      <c r="CB156" s="85"/>
      <c r="CC156" s="85"/>
    </row>
    <row r="157" spans="1:81" ht="12.75" customHeight="1" x14ac:dyDescent="0.25">
      <c r="A157" s="1"/>
      <c r="B157" s="1"/>
    </row>
    <row r="158" spans="1:81" s="14" customFormat="1" ht="12.75" customHeight="1" x14ac:dyDescent="0.25">
      <c r="B158" s="2"/>
      <c r="C158" s="3" t="s">
        <v>45</v>
      </c>
      <c r="D158" s="3"/>
      <c r="E158" s="3"/>
      <c r="F158" s="3"/>
      <c r="G158" s="3"/>
      <c r="H158" s="3"/>
      <c r="I158" s="3"/>
      <c r="J158" s="3"/>
      <c r="K158" s="3"/>
      <c r="L158" s="9"/>
      <c r="M158" s="85"/>
      <c r="N158" s="85"/>
      <c r="O158" s="85"/>
      <c r="P158" s="85"/>
      <c r="Q158" s="85"/>
      <c r="R158" s="85"/>
      <c r="S158" s="85"/>
      <c r="T158" s="85"/>
      <c r="U158" s="85"/>
      <c r="V158" s="85"/>
      <c r="W158" s="85"/>
      <c r="X158" s="85"/>
      <c r="Y158" s="85"/>
      <c r="Z158" s="85"/>
      <c r="AA158" s="85"/>
      <c r="AB158" s="85"/>
      <c r="AC158" s="85"/>
      <c r="AD158" s="85"/>
      <c r="AE158" s="85"/>
      <c r="AF158" s="85"/>
      <c r="AG158" s="85"/>
      <c r="AH158" s="85"/>
      <c r="AI158" s="85"/>
      <c r="AJ158" s="85"/>
      <c r="AK158" s="85"/>
      <c r="AL158" s="85"/>
      <c r="AM158" s="85"/>
      <c r="AN158" s="85"/>
      <c r="AO158" s="85"/>
      <c r="AP158" s="85"/>
      <c r="AQ158" s="85"/>
      <c r="AR158" s="85"/>
      <c r="AS158" s="85"/>
      <c r="AT158" s="85"/>
      <c r="AU158" s="85"/>
      <c r="AV158" s="85"/>
      <c r="AW158" s="85"/>
      <c r="AX158" s="85"/>
      <c r="AY158" s="85"/>
      <c r="AZ158" s="85"/>
      <c r="BA158" s="85"/>
      <c r="BB158" s="85"/>
      <c r="BC158" s="85"/>
      <c r="BD158" s="85"/>
      <c r="BE158" s="85"/>
      <c r="BF158" s="85"/>
      <c r="BG158" s="85"/>
      <c r="BH158" s="85"/>
      <c r="BI158" s="85"/>
      <c r="BJ158" s="85"/>
      <c r="BK158" s="85"/>
      <c r="BL158" s="85"/>
      <c r="BM158" s="85"/>
      <c r="BN158" s="85"/>
      <c r="BO158" s="85"/>
      <c r="BP158" s="85"/>
      <c r="BQ158" s="85"/>
      <c r="BR158" s="85"/>
      <c r="BS158" s="85"/>
      <c r="BT158" s="85"/>
      <c r="BU158" s="85"/>
      <c r="BV158" s="85"/>
      <c r="BW158" s="85"/>
      <c r="BX158" s="85"/>
      <c r="BY158" s="85"/>
      <c r="BZ158" s="85"/>
      <c r="CA158" s="85"/>
      <c r="CB158" s="85"/>
      <c r="CC158" s="85"/>
    </row>
    <row r="159" spans="1:81" s="14" customFormat="1" ht="12.75" customHeight="1" x14ac:dyDescent="0.25">
      <c r="B159" s="2"/>
      <c r="C159" s="58" t="s">
        <v>1273</v>
      </c>
      <c r="D159" s="58"/>
      <c r="E159" s="58"/>
      <c r="F159" s="58"/>
      <c r="G159" s="58"/>
      <c r="H159" s="58"/>
      <c r="I159" s="3"/>
      <c r="J159" s="3"/>
      <c r="K159" s="3"/>
      <c r="L159" s="9"/>
      <c r="M159" s="85"/>
      <c r="N159" s="85"/>
      <c r="O159" s="85"/>
      <c r="P159" s="85"/>
      <c r="Q159" s="85"/>
      <c r="R159" s="85"/>
      <c r="S159" s="85"/>
      <c r="T159" s="85"/>
      <c r="U159" s="85"/>
      <c r="V159" s="85"/>
      <c r="W159" s="85"/>
      <c r="X159" s="85"/>
      <c r="Y159" s="85"/>
      <c r="Z159" s="85"/>
      <c r="AA159" s="85"/>
      <c r="AB159" s="85"/>
      <c r="AC159" s="85"/>
      <c r="AD159" s="85"/>
      <c r="AE159" s="85"/>
      <c r="AF159" s="85"/>
      <c r="AG159" s="85"/>
      <c r="AH159" s="85"/>
      <c r="AI159" s="85"/>
      <c r="AJ159" s="85"/>
      <c r="AK159" s="85"/>
      <c r="AL159" s="85"/>
      <c r="AM159" s="85"/>
      <c r="AN159" s="85"/>
      <c r="AO159" s="85"/>
      <c r="AP159" s="85"/>
      <c r="AQ159" s="85"/>
      <c r="AR159" s="85"/>
      <c r="AS159" s="85"/>
      <c r="AT159" s="85"/>
      <c r="AU159" s="85"/>
      <c r="AV159" s="85"/>
      <c r="AW159" s="85"/>
      <c r="AX159" s="85"/>
      <c r="AY159" s="85"/>
      <c r="AZ159" s="85"/>
      <c r="BA159" s="85"/>
      <c r="BB159" s="85"/>
      <c r="BC159" s="85"/>
      <c r="BD159" s="85"/>
      <c r="BE159" s="85"/>
      <c r="BF159" s="85"/>
      <c r="BG159" s="85"/>
      <c r="BH159" s="85"/>
      <c r="BI159" s="85"/>
      <c r="BJ159" s="85"/>
      <c r="BK159" s="85"/>
      <c r="BL159" s="85"/>
      <c r="BM159" s="85"/>
      <c r="BN159" s="85"/>
      <c r="BO159" s="85"/>
      <c r="BP159" s="85"/>
      <c r="BQ159" s="85"/>
      <c r="BR159" s="85"/>
      <c r="BS159" s="85"/>
      <c r="BT159" s="85"/>
      <c r="BU159" s="85"/>
      <c r="BV159" s="85"/>
      <c r="BW159" s="85"/>
      <c r="BX159" s="85"/>
      <c r="BY159" s="85"/>
      <c r="BZ159" s="85"/>
      <c r="CA159" s="85"/>
      <c r="CB159" s="85"/>
      <c r="CC159" s="85"/>
    </row>
    <row r="160" spans="1:81" s="14" customFormat="1" ht="12.75" customHeight="1" x14ac:dyDescent="0.25">
      <c r="B160" s="2"/>
      <c r="C160" s="113" t="s">
        <v>1274</v>
      </c>
      <c r="D160" s="113"/>
      <c r="E160" s="41"/>
      <c r="F160" s="41"/>
      <c r="G160" s="41"/>
      <c r="H160" s="41"/>
      <c r="L160" s="9"/>
      <c r="M160" s="85"/>
      <c r="N160" s="85"/>
      <c r="O160" s="85"/>
      <c r="P160" s="85"/>
      <c r="Q160" s="85"/>
      <c r="R160" s="85"/>
      <c r="S160" s="85"/>
      <c r="T160" s="85"/>
      <c r="U160" s="85"/>
      <c r="V160" s="85"/>
      <c r="W160" s="85"/>
      <c r="X160" s="85"/>
      <c r="Y160" s="85"/>
      <c r="Z160" s="85"/>
      <c r="AA160" s="85"/>
      <c r="AB160" s="85"/>
      <c r="AC160" s="85"/>
      <c r="AD160" s="85"/>
      <c r="AE160" s="85"/>
      <c r="AF160" s="85"/>
      <c r="AG160" s="85"/>
      <c r="AH160" s="85"/>
      <c r="AI160" s="85"/>
      <c r="AJ160" s="85"/>
      <c r="AK160" s="85"/>
      <c r="AL160" s="85"/>
      <c r="AM160" s="85"/>
      <c r="AN160" s="85"/>
      <c r="AO160" s="85"/>
      <c r="AP160" s="85"/>
      <c r="AQ160" s="85"/>
      <c r="AR160" s="85"/>
      <c r="AS160" s="85"/>
      <c r="AT160" s="85"/>
      <c r="AU160" s="85"/>
      <c r="AV160" s="85"/>
      <c r="AW160" s="85"/>
      <c r="AX160" s="85"/>
      <c r="AY160" s="85"/>
      <c r="AZ160" s="85"/>
      <c r="BA160" s="85"/>
      <c r="BB160" s="85"/>
      <c r="BC160" s="85"/>
      <c r="BD160" s="85"/>
      <c r="BE160" s="85"/>
      <c r="BF160" s="85"/>
      <c r="BG160" s="85"/>
      <c r="BH160" s="85"/>
      <c r="BI160" s="85"/>
      <c r="BJ160" s="85"/>
      <c r="BK160" s="85"/>
      <c r="BL160" s="85"/>
      <c r="BM160" s="85"/>
      <c r="BN160" s="85"/>
      <c r="BO160" s="85"/>
      <c r="BP160" s="85"/>
      <c r="BQ160" s="85"/>
      <c r="BR160" s="85"/>
      <c r="BS160" s="85"/>
      <c r="BT160" s="85"/>
      <c r="BU160" s="85"/>
      <c r="BV160" s="85"/>
      <c r="BW160" s="85"/>
      <c r="BX160" s="85"/>
      <c r="BY160" s="85"/>
      <c r="BZ160" s="85"/>
      <c r="CA160" s="85"/>
      <c r="CB160" s="85"/>
      <c r="CC160" s="85"/>
    </row>
    <row r="161" spans="2:81" s="14" customFormat="1" ht="12.75" customHeight="1" x14ac:dyDescent="0.25">
      <c r="B161" s="2"/>
      <c r="C161" s="60" t="s">
        <v>46</v>
      </c>
      <c r="L161" s="9"/>
      <c r="M161" s="85"/>
      <c r="N161" s="85"/>
      <c r="O161" s="85"/>
      <c r="P161" s="85"/>
      <c r="Q161" s="85"/>
      <c r="R161" s="85"/>
      <c r="S161" s="85"/>
      <c r="T161" s="85"/>
      <c r="U161" s="85"/>
      <c r="V161" s="85"/>
      <c r="W161" s="85"/>
      <c r="X161" s="85"/>
      <c r="Y161" s="85"/>
      <c r="Z161" s="85"/>
      <c r="AA161" s="85"/>
      <c r="AB161" s="85"/>
      <c r="AC161" s="85"/>
      <c r="AD161" s="85"/>
      <c r="AE161" s="85"/>
      <c r="AF161" s="85"/>
      <c r="AG161" s="85"/>
      <c r="AH161" s="85"/>
      <c r="AI161" s="85"/>
      <c r="AJ161" s="85"/>
      <c r="AK161" s="85"/>
      <c r="AL161" s="85"/>
      <c r="AM161" s="85"/>
      <c r="AN161" s="85"/>
      <c r="AO161" s="85"/>
      <c r="AP161" s="85"/>
      <c r="AQ161" s="85"/>
      <c r="AR161" s="85"/>
      <c r="AS161" s="85"/>
      <c r="AT161" s="85"/>
      <c r="AU161" s="85"/>
      <c r="AV161" s="85"/>
      <c r="AW161" s="85"/>
      <c r="AX161" s="85"/>
      <c r="AY161" s="85"/>
      <c r="AZ161" s="85"/>
      <c r="BA161" s="85"/>
      <c r="BB161" s="85"/>
      <c r="BC161" s="85"/>
      <c r="BD161" s="85"/>
      <c r="BE161" s="85"/>
      <c r="BF161" s="85"/>
      <c r="BG161" s="85"/>
      <c r="BH161" s="85"/>
      <c r="BI161" s="85"/>
      <c r="BJ161" s="85"/>
      <c r="BK161" s="85"/>
      <c r="BL161" s="85"/>
      <c r="BM161" s="85"/>
      <c r="BN161" s="85"/>
      <c r="BO161" s="85"/>
      <c r="BP161" s="85"/>
      <c r="BQ161" s="85"/>
      <c r="BR161" s="85"/>
      <c r="BS161" s="85"/>
      <c r="BT161" s="85"/>
      <c r="BU161" s="85"/>
      <c r="BV161" s="85"/>
      <c r="BW161" s="85"/>
      <c r="BX161" s="85"/>
      <c r="BY161" s="85"/>
      <c r="BZ161" s="85"/>
      <c r="CA161" s="85"/>
      <c r="CB161" s="85"/>
      <c r="CC161" s="85"/>
    </row>
    <row r="162" spans="2:81" s="2" customFormat="1" ht="12.75" customHeight="1" x14ac:dyDescent="0.25"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85"/>
      <c r="N162" s="85"/>
      <c r="O162" s="85"/>
      <c r="P162" s="85"/>
      <c r="Q162" s="85"/>
      <c r="R162" s="85"/>
      <c r="S162" s="85"/>
      <c r="T162" s="85"/>
      <c r="U162" s="85"/>
      <c r="V162" s="85"/>
      <c r="W162" s="85"/>
      <c r="X162" s="85"/>
      <c r="Y162" s="85"/>
      <c r="Z162" s="85"/>
      <c r="AA162" s="85"/>
      <c r="AB162" s="85"/>
      <c r="AC162" s="85"/>
      <c r="AD162" s="85"/>
      <c r="AE162" s="85"/>
      <c r="AF162" s="85"/>
      <c r="AG162" s="85"/>
      <c r="AH162" s="85"/>
      <c r="AI162" s="85"/>
      <c r="AJ162" s="85"/>
      <c r="AK162" s="85"/>
      <c r="AL162" s="85"/>
      <c r="AM162" s="85"/>
      <c r="AN162" s="85"/>
      <c r="AO162" s="85"/>
      <c r="AP162" s="85"/>
      <c r="AQ162" s="85"/>
      <c r="AR162" s="85"/>
      <c r="AS162" s="85"/>
      <c r="AT162" s="85"/>
      <c r="AU162" s="85"/>
      <c r="AV162" s="85"/>
      <c r="AW162" s="85"/>
      <c r="AX162" s="85"/>
      <c r="AY162" s="85"/>
      <c r="AZ162" s="85"/>
      <c r="BA162" s="85"/>
      <c r="BB162" s="85"/>
      <c r="BC162" s="85"/>
      <c r="BD162" s="85"/>
      <c r="BE162" s="85"/>
      <c r="BF162" s="85"/>
      <c r="BG162" s="85"/>
      <c r="BH162" s="85"/>
      <c r="BI162" s="85"/>
      <c r="BJ162" s="85"/>
      <c r="BK162" s="85"/>
      <c r="BL162" s="85"/>
      <c r="BM162" s="85"/>
      <c r="BN162" s="85"/>
      <c r="BO162" s="85"/>
      <c r="BP162" s="85"/>
      <c r="BQ162" s="85"/>
      <c r="BR162" s="85"/>
      <c r="BS162" s="85"/>
      <c r="BT162" s="85"/>
      <c r="BU162" s="85"/>
      <c r="BV162" s="85"/>
      <c r="BW162" s="85"/>
      <c r="BX162" s="85"/>
      <c r="BY162" s="85"/>
      <c r="BZ162" s="85"/>
      <c r="CA162" s="85"/>
      <c r="CB162" s="85"/>
      <c r="CC162" s="85"/>
    </row>
    <row r="163" spans="2:81" s="2" customFormat="1" ht="12.75" customHeight="1" x14ac:dyDescent="0.25">
      <c r="C163" s="3" t="s">
        <v>52</v>
      </c>
      <c r="D163" s="3"/>
      <c r="E163" s="3"/>
      <c r="F163" s="3"/>
      <c r="G163" s="3"/>
      <c r="H163" s="3"/>
      <c r="I163" s="3"/>
      <c r="J163" s="3"/>
      <c r="K163" s="3"/>
      <c r="L163" s="3"/>
      <c r="M163" s="85"/>
      <c r="N163" s="85"/>
      <c r="O163" s="85"/>
      <c r="P163" s="85"/>
      <c r="Q163" s="85"/>
      <c r="R163" s="85"/>
      <c r="S163" s="85"/>
      <c r="T163" s="85"/>
      <c r="U163" s="85"/>
      <c r="V163" s="85"/>
      <c r="W163" s="85"/>
      <c r="X163" s="85"/>
      <c r="Y163" s="85"/>
      <c r="Z163" s="85"/>
      <c r="AA163" s="85"/>
      <c r="AB163" s="85"/>
      <c r="AC163" s="85"/>
      <c r="AD163" s="85"/>
      <c r="AE163" s="85"/>
      <c r="AF163" s="85"/>
      <c r="AG163" s="85"/>
      <c r="AH163" s="85"/>
      <c r="AI163" s="85"/>
      <c r="AJ163" s="85"/>
      <c r="AK163" s="85"/>
      <c r="AL163" s="85"/>
      <c r="AM163" s="85"/>
      <c r="AN163" s="85"/>
      <c r="AO163" s="85"/>
      <c r="AP163" s="85"/>
      <c r="AQ163" s="85"/>
      <c r="AR163" s="85"/>
      <c r="AS163" s="85"/>
      <c r="AT163" s="85"/>
      <c r="AU163" s="85"/>
      <c r="AV163" s="85"/>
      <c r="AW163" s="85"/>
      <c r="AX163" s="85"/>
      <c r="AY163" s="85"/>
      <c r="AZ163" s="85"/>
      <c r="BA163" s="85"/>
      <c r="BB163" s="85"/>
      <c r="BC163" s="85"/>
      <c r="BD163" s="85"/>
      <c r="BE163" s="85"/>
      <c r="BF163" s="85"/>
      <c r="BG163" s="85"/>
      <c r="BH163" s="85"/>
      <c r="BI163" s="85"/>
      <c r="BJ163" s="85"/>
      <c r="BK163" s="85"/>
      <c r="BL163" s="85"/>
      <c r="BM163" s="85"/>
      <c r="BN163" s="85"/>
      <c r="BO163" s="85"/>
      <c r="BP163" s="85"/>
      <c r="BQ163" s="85"/>
      <c r="BR163" s="85"/>
      <c r="BS163" s="85"/>
      <c r="BT163" s="85"/>
      <c r="BU163" s="85"/>
      <c r="BV163" s="85"/>
      <c r="BW163" s="85"/>
      <c r="BX163" s="85"/>
      <c r="BY163" s="85"/>
      <c r="BZ163" s="85"/>
      <c r="CA163" s="85"/>
      <c r="CB163" s="85"/>
      <c r="CC163" s="85"/>
    </row>
  </sheetData>
  <mergeCells count="11">
    <mergeCell ref="E16:F16"/>
    <mergeCell ref="G1:H3"/>
    <mergeCell ref="C13:D14"/>
    <mergeCell ref="E13:J13"/>
    <mergeCell ref="E14:F14"/>
    <mergeCell ref="E15:F15"/>
    <mergeCell ref="C160:D160"/>
    <mergeCell ref="E17:F17"/>
    <mergeCell ref="E18:F18"/>
    <mergeCell ref="C145:H145"/>
    <mergeCell ref="C147:D147"/>
  </mergeCells>
  <conditionalFormatting sqref="A23:A34">
    <cfRule type="containsText" dxfId="23" priority="5" operator="containsText" text="Z">
      <formula>NOT(ISERROR(SEARCH("Z",A23)))</formula>
    </cfRule>
    <cfRule type="containsText" dxfId="22" priority="6" operator="containsText" text="S">
      <formula>NOT(ISERROR(SEARCH("S",A23)))</formula>
    </cfRule>
  </conditionalFormatting>
  <conditionalFormatting sqref="A37:A48">
    <cfRule type="containsText" dxfId="21" priority="1" operator="containsText" text="Z">
      <formula>NOT(ISERROR(SEARCH("Z",A37)))</formula>
    </cfRule>
    <cfRule type="containsText" dxfId="20" priority="2" operator="containsText" text="S">
      <formula>NOT(ISERROR(SEARCH("S",A37)))</formula>
    </cfRule>
  </conditionalFormatting>
  <conditionalFormatting sqref="A51:A55">
    <cfRule type="containsText" dxfId="19" priority="29" operator="containsText" text="Z">
      <formula>NOT(ISERROR(SEARCH("Z",A51)))</formula>
    </cfRule>
    <cfRule type="containsText" dxfId="18" priority="30" operator="containsText" text="S">
      <formula>NOT(ISERROR(SEARCH("S",A51)))</formula>
    </cfRule>
  </conditionalFormatting>
  <conditionalFormatting sqref="A58">
    <cfRule type="containsText" dxfId="17" priority="27" operator="containsText" text="Z">
      <formula>NOT(ISERROR(SEARCH("Z",A58)))</formula>
    </cfRule>
    <cfRule type="containsText" dxfId="16" priority="28" operator="containsText" text="S">
      <formula>NOT(ISERROR(SEARCH("S",A58)))</formula>
    </cfRule>
  </conditionalFormatting>
  <conditionalFormatting sqref="A63:A65">
    <cfRule type="containsText" dxfId="15" priority="25" operator="containsText" text="Z">
      <formula>NOT(ISERROR(SEARCH("Z",A63)))</formula>
    </cfRule>
    <cfRule type="containsText" dxfId="14" priority="26" operator="containsText" text="S">
      <formula>NOT(ISERROR(SEARCH("S",A63)))</formula>
    </cfRule>
  </conditionalFormatting>
  <conditionalFormatting sqref="A72:A81">
    <cfRule type="containsText" dxfId="13" priority="23" operator="containsText" text="Z">
      <formula>NOT(ISERROR(SEARCH("Z",A72)))</formula>
    </cfRule>
    <cfRule type="containsText" dxfId="12" priority="24" operator="containsText" text="S">
      <formula>NOT(ISERROR(SEARCH("S",A72)))</formula>
    </cfRule>
  </conditionalFormatting>
  <conditionalFormatting sqref="A84:A87">
    <cfRule type="containsText" dxfId="11" priority="13" operator="containsText" text="Z">
      <formula>NOT(ISERROR(SEARCH("Z",A84)))</formula>
    </cfRule>
    <cfRule type="containsText" dxfId="10" priority="14" operator="containsText" text="S">
      <formula>NOT(ISERROR(SEARCH("S",A84)))</formula>
    </cfRule>
  </conditionalFormatting>
  <conditionalFormatting sqref="A90:A97">
    <cfRule type="containsText" dxfId="9" priority="21" operator="containsText" text="Z">
      <formula>NOT(ISERROR(SEARCH("Z",A90)))</formula>
    </cfRule>
    <cfRule type="containsText" dxfId="8" priority="22" operator="containsText" text="S">
      <formula>NOT(ISERROR(SEARCH("S",A90)))</formula>
    </cfRule>
  </conditionalFormatting>
  <conditionalFormatting sqref="A100:A103">
    <cfRule type="containsText" dxfId="7" priority="11" operator="containsText" text="Z">
      <formula>NOT(ISERROR(SEARCH("Z",A100)))</formula>
    </cfRule>
    <cfRule type="containsText" dxfId="6" priority="12" operator="containsText" text="S">
      <formula>NOT(ISERROR(SEARCH("S",A100)))</formula>
    </cfRule>
  </conditionalFormatting>
  <conditionalFormatting sqref="A106:A115">
    <cfRule type="containsText" dxfId="5" priority="19" operator="containsText" text="Z">
      <formula>NOT(ISERROR(SEARCH("Z",A106)))</formula>
    </cfRule>
    <cfRule type="containsText" dxfId="4" priority="20" operator="containsText" text="S">
      <formula>NOT(ISERROR(SEARCH("S",A106)))</formula>
    </cfRule>
  </conditionalFormatting>
  <conditionalFormatting sqref="A118:A123">
    <cfRule type="containsText" dxfId="3" priority="9" operator="containsText" text="Z">
      <formula>NOT(ISERROR(SEARCH("Z",A118)))</formula>
    </cfRule>
    <cfRule type="containsText" dxfId="2" priority="10" operator="containsText" text="S">
      <formula>NOT(ISERROR(SEARCH("S",A118)))</formula>
    </cfRule>
  </conditionalFormatting>
  <conditionalFormatting sqref="A132:A136">
    <cfRule type="containsText" dxfId="1" priority="17" operator="containsText" text="Z">
      <formula>NOT(ISERROR(SEARCH("Z",A132)))</formula>
    </cfRule>
    <cfRule type="containsText" dxfId="0" priority="18" operator="containsText" text="S">
      <formula>NOT(ISERROR(SEARCH("S",A132)))</formula>
    </cfRule>
  </conditionalFormatting>
  <hyperlinks>
    <hyperlink ref="G1:H3" r:id="rId1" display="https://www.arkys.cz/cs/" xr:uid="{E3050E00-8F8E-44B7-9541-3F999D3CCAFF}"/>
    <hyperlink ref="B23" r:id="rId2" location="item2882" xr:uid="{0A609F27-DA8F-4458-99C5-D1E4FB4C51D1}"/>
    <hyperlink ref="B25" r:id="rId3" location="item2884" xr:uid="{340C9121-93BA-400D-832E-BA55F3118532}"/>
    <hyperlink ref="B26" r:id="rId4" location="item2884" xr:uid="{A6440523-C7DE-40CE-9FE8-DF425E1B2D6B}"/>
    <hyperlink ref="B27" r:id="rId5" location="item2884" xr:uid="{64AC62B9-CDEC-459F-B4B3-D6534018D00C}"/>
    <hyperlink ref="B31" r:id="rId6" location="item2885" xr:uid="{29BD89D2-D74C-4F84-B647-351CD04D29D1}"/>
    <hyperlink ref="B32" r:id="rId7" location="item2885" xr:uid="{F5B27E3E-020B-4FF2-A425-78F1B905667F}"/>
    <hyperlink ref="B37" r:id="rId8" location="item2888" xr:uid="{2A64F434-8E31-4E1E-A82F-D8E4EFFFD0B4}"/>
    <hyperlink ref="B39" r:id="rId9" location="item2889" xr:uid="{92C8DD35-F190-4975-B002-2ADFB45976FE}"/>
    <hyperlink ref="B40" r:id="rId10" location="item2889" xr:uid="{941588DA-ACAD-4D46-876D-DE23C6E088D8}"/>
    <hyperlink ref="B41" r:id="rId11" location="item2889" xr:uid="{6E391BB8-9A71-464B-A205-A765B4184DE0}"/>
    <hyperlink ref="B45" r:id="rId12" location="item2892" xr:uid="{3BB8D70E-962A-4151-A077-F36C848509ED}"/>
    <hyperlink ref="B46" r:id="rId13" location="item2892" xr:uid="{B197B6EA-17D5-4F2A-9899-F206149F4C2F}"/>
    <hyperlink ref="B51" r:id="rId14" location="item2854" xr:uid="{79D23896-2C63-46B6-B743-0E722033ED9B}"/>
    <hyperlink ref="B52:B55" r:id="rId15" location="item2854" display="www" xr:uid="{B0D4ED22-D982-4162-A9E9-DF692EF14444}"/>
    <hyperlink ref="B58" r:id="rId16" location="item2855" xr:uid="{572EA4BD-4C5D-4763-9779-6D24912E9C2F}"/>
    <hyperlink ref="B63" r:id="rId17" location="item2833" xr:uid="{BAFFF982-B1AD-4ABE-9E1A-E7B5B9B45F7D}"/>
    <hyperlink ref="B64" r:id="rId18" location="item2833" xr:uid="{1818E639-DABB-46C5-960A-F5C91883E316}"/>
    <hyperlink ref="B65" r:id="rId19" location="item2833" xr:uid="{53AAA1EC-3759-4B54-AE6C-38B954CB588A}"/>
    <hyperlink ref="B61" r:id="rId20" location="item2837" xr:uid="{4217A6F1-AE30-47BA-AD8A-5765E83B0FB0}"/>
    <hyperlink ref="B62" r:id="rId21" location="item2840" xr:uid="{2AA92F04-8147-4453-8701-C3DAE79E5F53}"/>
    <hyperlink ref="B66" r:id="rId22" location="item2839" xr:uid="{378609A7-5965-4342-A294-2D2EDC46C1FE}"/>
    <hyperlink ref="B67" r:id="rId23" location="item2839" xr:uid="{05D88717-CF66-41A4-87E5-6F9398C72353}"/>
    <hyperlink ref="B72" r:id="rId24" location="item2861" xr:uid="{ADF93F05-6C76-4BCF-97EC-93C7054F7BC4}"/>
    <hyperlink ref="B74" r:id="rId25" location="item2861" xr:uid="{F99395C3-B480-431C-B5A8-FAA192AA37E2}"/>
    <hyperlink ref="B75" r:id="rId26" location="item2861" xr:uid="{3FBF770C-B1F0-4759-836E-5888F98F76AC}"/>
    <hyperlink ref="B76" r:id="rId27" location="item2861" xr:uid="{5AFBB378-E97D-499D-8E87-9328EBD865B2}"/>
    <hyperlink ref="B77" r:id="rId28" location="item2861" xr:uid="{C38227DF-B7A7-42C4-AC39-6069FE8AB480}"/>
    <hyperlink ref="B79" r:id="rId29" location="item2861" xr:uid="{538AA0C1-D342-464C-BD76-B39846326A30}"/>
    <hyperlink ref="B80" r:id="rId30" location="item2861" xr:uid="{ECD869EC-4018-468E-8CA1-5B5EB5D3DCAF}"/>
    <hyperlink ref="B81" r:id="rId31" location="item2861" xr:uid="{4865F0C2-DD3E-4330-88A3-E5C323D3FD0C}"/>
    <hyperlink ref="B90" r:id="rId32" location="item2862" xr:uid="{39BFAF72-1EF7-4214-B834-BD336109A210}"/>
    <hyperlink ref="B91:B93" r:id="rId33" location="item2862" display="www" xr:uid="{429DA7A1-E608-473C-BA35-D866E7A7398D}"/>
    <hyperlink ref="B95" r:id="rId34" location="item2862" xr:uid="{375ED5AE-B283-4050-BB16-6F165B922E7D}"/>
    <hyperlink ref="B96:B97" r:id="rId35" location="item2862" display="www" xr:uid="{ADDF4855-79BE-4CD0-BD26-01E260BA06FD}"/>
    <hyperlink ref="B106:B108" r:id="rId36" location="item2865" display="www" xr:uid="{E813F110-9468-449B-BC48-5FB2D4557FAB}"/>
    <hyperlink ref="B109:B115" r:id="rId37" location="item2865" display="www" xr:uid="{B6AFCD03-623B-465A-B1E9-07FB5BC2EE63}"/>
    <hyperlink ref="B132" r:id="rId38" location="item2845" xr:uid="{7C5FE2BB-EDB2-47B2-B399-D927B14A0C8B}"/>
    <hyperlink ref="B133:B135" r:id="rId39" location="item2845" display="www" xr:uid="{98D50DD5-8DD4-4934-BBA8-0A26E41862F8}"/>
    <hyperlink ref="B124" r:id="rId40" location="item2912" xr:uid="{E9A06B43-AB2D-4160-8A25-A73391B1A09E}"/>
    <hyperlink ref="B138" r:id="rId41" location="item2848" xr:uid="{9790534E-A5DB-49BD-A937-9FD74A29BBEF}"/>
    <hyperlink ref="B141" r:id="rId42" location="item2853" xr:uid="{0EE6BBA6-9487-4A16-B921-9DE5AC3F9ED5}"/>
    <hyperlink ref="B84" r:id="rId43" location="item2856" xr:uid="{861EA74C-F225-468B-88E8-8D2627428A7E}"/>
    <hyperlink ref="B85:B87" r:id="rId44" location="item2856" display="www" xr:uid="{B210D373-993A-4DC0-AEAB-BB0BA4CDB757}"/>
    <hyperlink ref="B103" r:id="rId45" location="item2857" xr:uid="{8965B33C-3C37-46D6-AEE6-EC0032133216}"/>
    <hyperlink ref="B100:B102" r:id="rId46" location="item2857" display="www" xr:uid="{48BA78AB-363F-4BD6-A14D-AA4207F5C711}"/>
    <hyperlink ref="B118" r:id="rId47" location="item2860" xr:uid="{3EB4AC56-132B-4CF2-91FC-41BA7B365A0A}"/>
    <hyperlink ref="B119:B121" r:id="rId48" location="item2860" display="www" xr:uid="{48016026-CDB7-40F4-8DC7-E3CA6F25C130}"/>
    <hyperlink ref="C160" r:id="rId49" display="Cena za dopravu systému MERKUR 2 uvedeny na: www.arkys.cz/cs/doprava" xr:uid="{0710AC6D-0EC9-4EAF-997B-5C91FC7F5687}"/>
    <hyperlink ref="B68:B69" r:id="rId50" location="item2838" display="www" xr:uid="{5523F411-6C1C-46A4-B71C-CC9C4B79C280}"/>
    <hyperlink ref="B127" r:id="rId51" location="item2911" xr:uid="{1CC15A47-EED4-491D-9909-D0E080E3390F}"/>
    <hyperlink ref="B128:B129" r:id="rId52" location="item2911" display="www" xr:uid="{5DEA8A14-E03F-4BF6-80CC-5DBAFA7A5290}"/>
    <hyperlink ref="B28" r:id="rId53" location="item2884" xr:uid="{0A5A9856-7FA9-4056-80E8-8304ED0CA731}"/>
    <hyperlink ref="B29" r:id="rId54" location="item2884" xr:uid="{2758CE70-0B22-45F1-A08E-9440E1E28843}"/>
    <hyperlink ref="B33" r:id="rId55" location="item2885" xr:uid="{76607F2D-4CB5-4458-A769-077FCC7CBED5}"/>
    <hyperlink ref="B34" r:id="rId56" location="item2885" xr:uid="{6E9E3C8C-89CA-432D-884D-22CEB4276DE4}"/>
    <hyperlink ref="B42" r:id="rId57" location="item2889" xr:uid="{691636DC-B998-4715-9A32-1F5F279F8815}"/>
    <hyperlink ref="B43" r:id="rId58" location="item2889" xr:uid="{29407925-454B-4AC8-8D81-7C663AE2BEA4}"/>
    <hyperlink ref="B47" r:id="rId59" location="item2892" xr:uid="{D9EFE550-6AA5-4FC5-852C-43CEA18073F0}"/>
    <hyperlink ref="B48" r:id="rId60" location="item2892" xr:uid="{40F63FD4-F0FF-49BF-A1E1-DE2DD2F63041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61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143AE-7A47-40AD-AB93-C142C70027F2}">
  <sheetPr>
    <tabColor rgb="FFFFC000"/>
  </sheetPr>
  <dimension ref="A1:CC303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81" width="9.140625" style="85"/>
    <col min="82" max="16384" width="9.140625" style="1"/>
  </cols>
  <sheetData>
    <row r="1" spans="1:81" ht="12.95" customHeight="1" x14ac:dyDescent="0.25">
      <c r="G1" s="114" t="e" vm="1">
        <v>#VALUE!</v>
      </c>
      <c r="H1" s="114"/>
    </row>
    <row r="2" spans="1:81" ht="20.100000000000001" customHeight="1" x14ac:dyDescent="0.25">
      <c r="B2" s="1"/>
      <c r="D2" s="43" t="s">
        <v>47</v>
      </c>
      <c r="E2" s="16"/>
      <c r="G2" s="114"/>
      <c r="H2" s="114"/>
      <c r="I2" s="3"/>
      <c r="J2" s="3"/>
    </row>
    <row r="3" spans="1:81" ht="20.100000000000001" customHeight="1" x14ac:dyDescent="0.25">
      <c r="B3" s="1"/>
      <c r="D3" s="44" t="s">
        <v>1283</v>
      </c>
      <c r="E3" s="15"/>
      <c r="F3" s="5"/>
      <c r="G3" s="114"/>
      <c r="H3" s="114"/>
      <c r="I3" s="3"/>
      <c r="J3" s="3"/>
      <c r="K3" s="6"/>
      <c r="L3" s="6"/>
    </row>
    <row r="4" spans="1:81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81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81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81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</row>
    <row r="8" spans="1:81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</row>
    <row r="9" spans="1:81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</row>
    <row r="10" spans="1:81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</row>
    <row r="11" spans="1:81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</row>
    <row r="12" spans="1:81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</row>
    <row r="13" spans="1:81" s="2" customFormat="1" ht="15" customHeight="1" x14ac:dyDescent="0.25">
      <c r="C13" s="129" t="s">
        <v>25</v>
      </c>
      <c r="D13" s="130"/>
      <c r="E13" s="115" t="s">
        <v>26</v>
      </c>
      <c r="F13" s="116"/>
      <c r="G13" s="116"/>
      <c r="H13" s="116"/>
      <c r="I13" s="116"/>
      <c r="J13" s="117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  <c r="BY13" s="85"/>
      <c r="BZ13" s="85"/>
      <c r="CA13" s="85"/>
      <c r="CB13" s="85"/>
      <c r="CC13" s="85"/>
    </row>
    <row r="14" spans="1:81" s="2" customFormat="1" ht="15" customHeight="1" thickBot="1" x14ac:dyDescent="0.3">
      <c r="C14" s="131"/>
      <c r="D14" s="132"/>
      <c r="E14" s="127" t="s">
        <v>9</v>
      </c>
      <c r="F14" s="128"/>
      <c r="G14" s="31" t="s">
        <v>12</v>
      </c>
      <c r="H14" s="28" t="s">
        <v>1119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</row>
    <row r="15" spans="1:81" s="4" customFormat="1" ht="15" hidden="1" customHeight="1" x14ac:dyDescent="0.25">
      <c r="A15" s="2"/>
      <c r="B15" s="2"/>
      <c r="C15" s="47" t="s">
        <v>18</v>
      </c>
      <c r="D15" s="48" t="s">
        <v>20</v>
      </c>
      <c r="E15" s="118">
        <v>0</v>
      </c>
      <c r="F15" s="119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</row>
    <row r="16" spans="1:81" s="4" customFormat="1" ht="15" customHeight="1" x14ac:dyDescent="0.25">
      <c r="A16" s="2"/>
      <c r="B16" s="2"/>
      <c r="C16" s="46" t="s">
        <v>19</v>
      </c>
      <c r="D16" s="55" t="s">
        <v>21</v>
      </c>
      <c r="E16" s="120" t="s">
        <v>13</v>
      </c>
      <c r="F16" s="121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</row>
    <row r="17" spans="1:81" s="4" customFormat="1" ht="15" customHeight="1" thickBot="1" x14ac:dyDescent="0.3">
      <c r="A17" s="2"/>
      <c r="B17" s="2"/>
      <c r="C17" s="23" t="s">
        <v>8</v>
      </c>
      <c r="D17" s="27" t="s">
        <v>22</v>
      </c>
      <c r="E17" s="122" t="s">
        <v>13</v>
      </c>
      <c r="F17" s="123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  <c r="BY17" s="85"/>
      <c r="BZ17" s="85"/>
      <c r="CA17" s="85"/>
      <c r="CB17" s="85"/>
      <c r="CC17" s="85"/>
    </row>
    <row r="18" spans="1:81" ht="15" hidden="1" customHeight="1" thickBot="1" x14ac:dyDescent="0.3">
      <c r="C18" s="51" t="s">
        <v>23</v>
      </c>
      <c r="D18" s="52" t="s">
        <v>24</v>
      </c>
      <c r="E18" s="125" t="s">
        <v>13</v>
      </c>
      <c r="F18" s="126"/>
      <c r="G18" s="53">
        <v>0</v>
      </c>
      <c r="H18" s="53">
        <v>0</v>
      </c>
      <c r="I18" s="53">
        <f>H18</f>
        <v>0</v>
      </c>
      <c r="J18" s="54" t="s">
        <v>14</v>
      </c>
    </row>
    <row r="20" spans="1:81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  <c r="BY20" s="85"/>
      <c r="BZ20" s="85"/>
      <c r="CA20" s="85"/>
      <c r="CB20" s="85"/>
      <c r="CC20" s="85"/>
    </row>
    <row r="21" spans="1:81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  <c r="BY21" s="85"/>
      <c r="BZ21" s="85"/>
      <c r="CA21" s="85"/>
      <c r="CB21" s="85"/>
      <c r="CC21" s="85"/>
    </row>
    <row r="22" spans="1:81" ht="12.75" customHeight="1" x14ac:dyDescent="0.25">
      <c r="D22" s="19" t="s">
        <v>61</v>
      </c>
    </row>
    <row r="23" spans="1:81" s="85" customFormat="1" ht="12.75" customHeight="1" x14ac:dyDescent="0.2">
      <c r="A23" s="76"/>
      <c r="B23" s="106" t="s">
        <v>84</v>
      </c>
      <c r="C23" s="95" t="s">
        <v>527</v>
      </c>
      <c r="D23" s="78" t="s">
        <v>528</v>
      </c>
      <c r="E23" s="100"/>
      <c r="F23" s="78" t="s">
        <v>87</v>
      </c>
      <c r="G23" s="80">
        <f t="shared" ref="G23:G41" si="0">I23*(1-J23)</f>
        <v>162</v>
      </c>
      <c r="H23" s="81">
        <f t="shared" ref="H23:H41" si="1">E23*G23</f>
        <v>0</v>
      </c>
      <c r="I23" s="80">
        <v>162</v>
      </c>
      <c r="J23" s="82">
        <f>H$16/100</f>
        <v>0</v>
      </c>
      <c r="K23" s="83">
        <v>0.77</v>
      </c>
      <c r="L23" s="84">
        <f t="shared" ref="L23:L41" si="2">E23*K23</f>
        <v>0</v>
      </c>
    </row>
    <row r="24" spans="1:81" s="85" customFormat="1" ht="6.95" customHeight="1" x14ac:dyDescent="0.2">
      <c r="A24" s="76"/>
      <c r="B24" s="106"/>
      <c r="C24" s="102"/>
      <c r="D24" s="78"/>
      <c r="E24" s="103"/>
      <c r="F24" s="78"/>
      <c r="G24" s="80"/>
      <c r="H24" s="104"/>
      <c r="I24" s="80"/>
      <c r="J24" s="105"/>
      <c r="K24" s="83"/>
      <c r="L24" s="84"/>
    </row>
    <row r="25" spans="1:81" s="85" customFormat="1" ht="12.75" customHeight="1" x14ac:dyDescent="0.2">
      <c r="A25" s="76"/>
      <c r="B25" s="106" t="s">
        <v>84</v>
      </c>
      <c r="C25" s="95" t="s">
        <v>529</v>
      </c>
      <c r="D25" s="78" t="s">
        <v>530</v>
      </c>
      <c r="E25" s="100"/>
      <c r="F25" s="78" t="s">
        <v>87</v>
      </c>
      <c r="G25" s="80">
        <f t="shared" si="0"/>
        <v>224</v>
      </c>
      <c r="H25" s="81">
        <f t="shared" si="1"/>
        <v>0</v>
      </c>
      <c r="I25" s="80">
        <v>224</v>
      </c>
      <c r="J25" s="82">
        <f t="shared" ref="J25:J41" si="3">H$16/100</f>
        <v>0</v>
      </c>
      <c r="K25" s="83">
        <v>1.25</v>
      </c>
      <c r="L25" s="84">
        <f t="shared" si="2"/>
        <v>0</v>
      </c>
    </row>
    <row r="26" spans="1:81" s="85" customFormat="1" ht="12.75" customHeight="1" x14ac:dyDescent="0.2">
      <c r="A26" s="76"/>
      <c r="B26" s="106" t="s">
        <v>84</v>
      </c>
      <c r="C26" s="95" t="s">
        <v>531</v>
      </c>
      <c r="D26" s="78" t="s">
        <v>532</v>
      </c>
      <c r="E26" s="100"/>
      <c r="F26" s="78" t="s">
        <v>87</v>
      </c>
      <c r="G26" s="80">
        <f t="shared" si="0"/>
        <v>264</v>
      </c>
      <c r="H26" s="81">
        <f t="shared" si="1"/>
        <v>0</v>
      </c>
      <c r="I26" s="80">
        <v>264</v>
      </c>
      <c r="J26" s="82">
        <f t="shared" si="3"/>
        <v>0</v>
      </c>
      <c r="K26" s="83">
        <v>1.35</v>
      </c>
      <c r="L26" s="84">
        <f t="shared" si="2"/>
        <v>0</v>
      </c>
    </row>
    <row r="27" spans="1:81" s="85" customFormat="1" ht="12.75" customHeight="1" x14ac:dyDescent="0.2">
      <c r="A27" s="76"/>
      <c r="B27" s="106" t="s">
        <v>84</v>
      </c>
      <c r="C27" s="95" t="s">
        <v>533</v>
      </c>
      <c r="D27" s="78" t="s">
        <v>534</v>
      </c>
      <c r="E27" s="100"/>
      <c r="F27" s="78" t="s">
        <v>87</v>
      </c>
      <c r="G27" s="80">
        <f t="shared" si="0"/>
        <v>321</v>
      </c>
      <c r="H27" s="81">
        <f t="shared" si="1"/>
        <v>0</v>
      </c>
      <c r="I27" s="80">
        <v>321</v>
      </c>
      <c r="J27" s="82">
        <f t="shared" si="3"/>
        <v>0</v>
      </c>
      <c r="K27" s="83">
        <v>1.99</v>
      </c>
      <c r="L27" s="84">
        <f t="shared" si="2"/>
        <v>0</v>
      </c>
    </row>
    <row r="28" spans="1:81" s="85" customFormat="1" ht="12.75" customHeight="1" x14ac:dyDescent="0.2">
      <c r="A28" s="76"/>
      <c r="B28" s="106" t="s">
        <v>84</v>
      </c>
      <c r="C28" s="95" t="s">
        <v>535</v>
      </c>
      <c r="D28" s="78" t="s">
        <v>536</v>
      </c>
      <c r="E28" s="100"/>
      <c r="F28" s="78" t="s">
        <v>87</v>
      </c>
      <c r="G28" s="80">
        <f t="shared" si="0"/>
        <v>430</v>
      </c>
      <c r="H28" s="81">
        <f t="shared" si="1"/>
        <v>0</v>
      </c>
      <c r="I28" s="80">
        <v>430</v>
      </c>
      <c r="J28" s="82">
        <f t="shared" si="3"/>
        <v>0</v>
      </c>
      <c r="K28" s="83">
        <v>2.56</v>
      </c>
      <c r="L28" s="84">
        <f t="shared" si="2"/>
        <v>0</v>
      </c>
    </row>
    <row r="29" spans="1:81" s="85" customFormat="1" ht="12.75" customHeight="1" x14ac:dyDescent="0.2">
      <c r="A29" s="76"/>
      <c r="B29" s="106" t="s">
        <v>84</v>
      </c>
      <c r="C29" s="95" t="s">
        <v>537</v>
      </c>
      <c r="D29" s="78" t="s">
        <v>1304</v>
      </c>
      <c r="E29" s="100"/>
      <c r="F29" s="78" t="s">
        <v>87</v>
      </c>
      <c r="G29" s="80">
        <f t="shared" si="0"/>
        <v>649</v>
      </c>
      <c r="H29" s="81">
        <f t="shared" si="1"/>
        <v>0</v>
      </c>
      <c r="I29" s="80">
        <v>649</v>
      </c>
      <c r="J29" s="82">
        <f t="shared" si="3"/>
        <v>0</v>
      </c>
      <c r="K29" s="83">
        <v>3.54</v>
      </c>
      <c r="L29" s="84">
        <f t="shared" si="2"/>
        <v>0</v>
      </c>
    </row>
    <row r="30" spans="1:81" s="85" customFormat="1" ht="12.75" customHeight="1" x14ac:dyDescent="0.2">
      <c r="A30" s="76"/>
      <c r="B30" s="106" t="s">
        <v>84</v>
      </c>
      <c r="C30" s="95" t="s">
        <v>1305</v>
      </c>
      <c r="D30" s="78" t="s">
        <v>538</v>
      </c>
      <c r="E30" s="100"/>
      <c r="F30" s="78" t="s">
        <v>87</v>
      </c>
      <c r="G30" s="80">
        <f t="shared" si="0"/>
        <v>811.5</v>
      </c>
      <c r="H30" s="81">
        <f t="shared" si="1"/>
        <v>0</v>
      </c>
      <c r="I30" s="80">
        <v>811.5</v>
      </c>
      <c r="J30" s="82">
        <f t="shared" si="3"/>
        <v>0</v>
      </c>
      <c r="K30" s="83">
        <v>4.22</v>
      </c>
      <c r="L30" s="84">
        <f t="shared" si="2"/>
        <v>0</v>
      </c>
    </row>
    <row r="31" spans="1:81" s="85" customFormat="1" ht="12.75" customHeight="1" x14ac:dyDescent="0.2">
      <c r="A31" s="76"/>
      <c r="B31" s="106" t="s">
        <v>84</v>
      </c>
      <c r="C31" s="95" t="s">
        <v>539</v>
      </c>
      <c r="D31" s="78" t="s">
        <v>1306</v>
      </c>
      <c r="E31" s="100"/>
      <c r="F31" s="78" t="s">
        <v>87</v>
      </c>
      <c r="G31" s="80">
        <f t="shared" si="0"/>
        <v>795</v>
      </c>
      <c r="H31" s="81">
        <f t="shared" si="1"/>
        <v>0</v>
      </c>
      <c r="I31" s="80">
        <v>795</v>
      </c>
      <c r="J31" s="82">
        <f t="shared" si="3"/>
        <v>0</v>
      </c>
      <c r="K31" s="83">
        <v>4.1900000000000004</v>
      </c>
      <c r="L31" s="84">
        <f t="shared" si="2"/>
        <v>0</v>
      </c>
    </row>
    <row r="32" spans="1:81" s="85" customFormat="1" ht="12.75" customHeight="1" x14ac:dyDescent="0.2">
      <c r="A32" s="76"/>
      <c r="B32" s="106" t="s">
        <v>84</v>
      </c>
      <c r="C32" s="95" t="s">
        <v>1307</v>
      </c>
      <c r="D32" s="78" t="s">
        <v>540</v>
      </c>
      <c r="E32" s="100"/>
      <c r="F32" s="78" t="s">
        <v>87</v>
      </c>
      <c r="G32" s="80">
        <f t="shared" si="0"/>
        <v>994</v>
      </c>
      <c r="H32" s="81">
        <f t="shared" si="1"/>
        <v>0</v>
      </c>
      <c r="I32" s="80">
        <v>994</v>
      </c>
      <c r="J32" s="82">
        <f t="shared" si="3"/>
        <v>0</v>
      </c>
      <c r="K32" s="83">
        <v>5.0199999999999996</v>
      </c>
      <c r="L32" s="84">
        <f t="shared" si="2"/>
        <v>0</v>
      </c>
    </row>
    <row r="33" spans="1:12" s="85" customFormat="1" ht="6.95" customHeight="1" x14ac:dyDescent="0.2">
      <c r="A33" s="76"/>
      <c r="B33" s="106"/>
      <c r="C33" s="102"/>
      <c r="D33" s="78"/>
      <c r="E33" s="103"/>
      <c r="F33" s="78"/>
      <c r="G33" s="80"/>
      <c r="H33" s="104"/>
      <c r="I33" s="80"/>
      <c r="J33" s="105"/>
      <c r="K33" s="83"/>
      <c r="L33" s="84"/>
    </row>
    <row r="34" spans="1:12" s="85" customFormat="1" ht="12.75" customHeight="1" x14ac:dyDescent="0.2">
      <c r="A34" s="76"/>
      <c r="B34" s="106" t="s">
        <v>84</v>
      </c>
      <c r="C34" s="95" t="s">
        <v>541</v>
      </c>
      <c r="D34" s="78" t="s">
        <v>542</v>
      </c>
      <c r="E34" s="100"/>
      <c r="F34" s="78" t="s">
        <v>87</v>
      </c>
      <c r="G34" s="80">
        <f t="shared" si="0"/>
        <v>336</v>
      </c>
      <c r="H34" s="81">
        <f t="shared" si="1"/>
        <v>0</v>
      </c>
      <c r="I34" s="80">
        <v>336</v>
      </c>
      <c r="J34" s="82">
        <f t="shared" si="3"/>
        <v>0</v>
      </c>
      <c r="K34" s="83">
        <v>1.93</v>
      </c>
      <c r="L34" s="84">
        <f t="shared" si="2"/>
        <v>0</v>
      </c>
    </row>
    <row r="35" spans="1:12" s="85" customFormat="1" ht="12.75" customHeight="1" x14ac:dyDescent="0.2">
      <c r="A35" s="76"/>
      <c r="B35" s="106" t="s">
        <v>84</v>
      </c>
      <c r="C35" s="95" t="s">
        <v>543</v>
      </c>
      <c r="D35" s="78" t="s">
        <v>544</v>
      </c>
      <c r="E35" s="100"/>
      <c r="F35" s="78" t="s">
        <v>87</v>
      </c>
      <c r="G35" s="80">
        <f t="shared" si="0"/>
        <v>377</v>
      </c>
      <c r="H35" s="81">
        <f t="shared" si="1"/>
        <v>0</v>
      </c>
      <c r="I35" s="80">
        <v>377</v>
      </c>
      <c r="J35" s="82">
        <f t="shared" si="3"/>
        <v>0</v>
      </c>
      <c r="K35" s="83">
        <v>2.25</v>
      </c>
      <c r="L35" s="84">
        <f t="shared" si="2"/>
        <v>0</v>
      </c>
    </row>
    <row r="36" spans="1:12" s="85" customFormat="1" ht="12.75" customHeight="1" x14ac:dyDescent="0.2">
      <c r="A36" s="76"/>
      <c r="B36" s="106" t="s">
        <v>84</v>
      </c>
      <c r="C36" s="95" t="s">
        <v>545</v>
      </c>
      <c r="D36" s="78" t="s">
        <v>546</v>
      </c>
      <c r="E36" s="100"/>
      <c r="F36" s="78" t="s">
        <v>87</v>
      </c>
      <c r="G36" s="80">
        <f t="shared" si="0"/>
        <v>464</v>
      </c>
      <c r="H36" s="81">
        <f t="shared" si="1"/>
        <v>0</v>
      </c>
      <c r="I36" s="80">
        <v>464</v>
      </c>
      <c r="J36" s="82">
        <f t="shared" si="3"/>
        <v>0</v>
      </c>
      <c r="K36" s="83">
        <v>2.5</v>
      </c>
      <c r="L36" s="84">
        <f t="shared" si="2"/>
        <v>0</v>
      </c>
    </row>
    <row r="37" spans="1:12" s="85" customFormat="1" ht="12.75" customHeight="1" x14ac:dyDescent="0.2">
      <c r="A37" s="76"/>
      <c r="B37" s="106" t="s">
        <v>84</v>
      </c>
      <c r="C37" s="95" t="s">
        <v>547</v>
      </c>
      <c r="D37" s="78" t="s">
        <v>548</v>
      </c>
      <c r="E37" s="100"/>
      <c r="F37" s="78" t="s">
        <v>87</v>
      </c>
      <c r="G37" s="80">
        <f t="shared" si="0"/>
        <v>649</v>
      </c>
      <c r="H37" s="81">
        <f t="shared" si="1"/>
        <v>0</v>
      </c>
      <c r="I37" s="80">
        <v>649</v>
      </c>
      <c r="J37" s="82">
        <f t="shared" si="3"/>
        <v>0</v>
      </c>
      <c r="K37" s="83">
        <v>3.48</v>
      </c>
      <c r="L37" s="84">
        <f t="shared" si="2"/>
        <v>0</v>
      </c>
    </row>
    <row r="38" spans="1:12" s="85" customFormat="1" ht="12.75" customHeight="1" x14ac:dyDescent="0.2">
      <c r="A38" s="76"/>
      <c r="B38" s="106" t="s">
        <v>84</v>
      </c>
      <c r="C38" s="95" t="s">
        <v>549</v>
      </c>
      <c r="D38" s="78" t="s">
        <v>1308</v>
      </c>
      <c r="E38" s="100"/>
      <c r="F38" s="78" t="s">
        <v>87</v>
      </c>
      <c r="G38" s="80">
        <f t="shared" si="0"/>
        <v>742</v>
      </c>
      <c r="H38" s="81">
        <f t="shared" si="1"/>
        <v>0</v>
      </c>
      <c r="I38" s="80">
        <v>742</v>
      </c>
      <c r="J38" s="82">
        <f t="shared" si="3"/>
        <v>0</v>
      </c>
      <c r="K38" s="83">
        <v>4.12</v>
      </c>
      <c r="L38" s="84">
        <f t="shared" si="2"/>
        <v>0</v>
      </c>
    </row>
    <row r="39" spans="1:12" s="85" customFormat="1" ht="12.75" customHeight="1" x14ac:dyDescent="0.2">
      <c r="A39" s="76"/>
      <c r="B39" s="106" t="s">
        <v>84</v>
      </c>
      <c r="C39" s="95" t="s">
        <v>1279</v>
      </c>
      <c r="D39" s="78" t="s">
        <v>1309</v>
      </c>
      <c r="E39" s="100"/>
      <c r="F39" s="78" t="s">
        <v>87</v>
      </c>
      <c r="G39" s="80">
        <f t="shared" si="0"/>
        <v>853.5</v>
      </c>
      <c r="H39" s="81">
        <f t="shared" si="1"/>
        <v>0</v>
      </c>
      <c r="I39" s="80">
        <v>853.5</v>
      </c>
      <c r="J39" s="82">
        <f t="shared" si="3"/>
        <v>0</v>
      </c>
      <c r="K39" s="83">
        <v>4.8600000000000003</v>
      </c>
      <c r="L39" s="84">
        <f t="shared" si="2"/>
        <v>0</v>
      </c>
    </row>
    <row r="40" spans="1:12" s="85" customFormat="1" ht="12.75" customHeight="1" x14ac:dyDescent="0.2">
      <c r="A40" s="76"/>
      <c r="B40" s="106" t="s">
        <v>84</v>
      </c>
      <c r="C40" s="95" t="s">
        <v>550</v>
      </c>
      <c r="D40" s="78" t="s">
        <v>1310</v>
      </c>
      <c r="E40" s="100"/>
      <c r="F40" s="78" t="s">
        <v>87</v>
      </c>
      <c r="G40" s="80">
        <f t="shared" si="0"/>
        <v>899</v>
      </c>
      <c r="H40" s="81">
        <f t="shared" si="1"/>
        <v>0</v>
      </c>
      <c r="I40" s="80">
        <v>899</v>
      </c>
      <c r="J40" s="82">
        <f t="shared" si="3"/>
        <v>0</v>
      </c>
      <c r="K40" s="83">
        <v>4.75</v>
      </c>
      <c r="L40" s="84">
        <f t="shared" si="2"/>
        <v>0</v>
      </c>
    </row>
    <row r="41" spans="1:12" s="85" customFormat="1" ht="12.75" customHeight="1" x14ac:dyDescent="0.2">
      <c r="A41" s="76"/>
      <c r="B41" s="106" t="s">
        <v>84</v>
      </c>
      <c r="C41" s="95" t="s">
        <v>1280</v>
      </c>
      <c r="D41" s="78" t="s">
        <v>1311</v>
      </c>
      <c r="E41" s="100"/>
      <c r="F41" s="78" t="s">
        <v>87</v>
      </c>
      <c r="G41" s="80">
        <f t="shared" si="0"/>
        <v>1034</v>
      </c>
      <c r="H41" s="81">
        <f t="shared" si="1"/>
        <v>0</v>
      </c>
      <c r="I41" s="80">
        <v>1034</v>
      </c>
      <c r="J41" s="82">
        <f t="shared" si="3"/>
        <v>0</v>
      </c>
      <c r="K41" s="83">
        <v>5.66</v>
      </c>
      <c r="L41" s="84">
        <f t="shared" si="2"/>
        <v>0</v>
      </c>
    </row>
    <row r="42" spans="1:12" ht="12.75" customHeight="1" x14ac:dyDescent="0.25">
      <c r="I42" s="111"/>
    </row>
    <row r="43" spans="1:12" ht="12.75" customHeight="1" x14ac:dyDescent="0.25">
      <c r="D43" s="19" t="s">
        <v>62</v>
      </c>
      <c r="I43" s="111"/>
    </row>
    <row r="44" spans="1:12" s="85" customFormat="1" ht="12.75" customHeight="1" x14ac:dyDescent="0.2">
      <c r="A44" s="76"/>
      <c r="B44" s="106" t="s">
        <v>84</v>
      </c>
      <c r="C44" s="95" t="s">
        <v>551</v>
      </c>
      <c r="D44" s="78" t="s">
        <v>552</v>
      </c>
      <c r="E44" s="100"/>
      <c r="F44" s="78" t="s">
        <v>87</v>
      </c>
      <c r="G44" s="80">
        <f t="shared" ref="G44:G62" si="4">I44*(1-J44)</f>
        <v>162</v>
      </c>
      <c r="H44" s="81">
        <f t="shared" ref="H44:H62" si="5">E44*G44</f>
        <v>0</v>
      </c>
      <c r="I44" s="80">
        <v>162</v>
      </c>
      <c r="J44" s="82">
        <f t="shared" ref="J44:J62" si="6">H$16/100</f>
        <v>0</v>
      </c>
      <c r="K44" s="83">
        <v>0.82</v>
      </c>
      <c r="L44" s="84">
        <f t="shared" ref="L44:L62" si="7">E44*K44</f>
        <v>0</v>
      </c>
    </row>
    <row r="45" spans="1:12" s="85" customFormat="1" ht="6.95" customHeight="1" x14ac:dyDescent="0.2">
      <c r="A45" s="76"/>
      <c r="B45" s="106"/>
      <c r="C45" s="102"/>
      <c r="D45" s="78"/>
      <c r="E45" s="103"/>
      <c r="F45" s="78"/>
      <c r="G45" s="80"/>
      <c r="H45" s="104"/>
      <c r="I45" s="80"/>
      <c r="J45" s="105"/>
      <c r="K45" s="83"/>
      <c r="L45" s="84"/>
    </row>
    <row r="46" spans="1:12" s="85" customFormat="1" ht="12.75" customHeight="1" x14ac:dyDescent="0.2">
      <c r="A46" s="76"/>
      <c r="B46" s="106" t="s">
        <v>84</v>
      </c>
      <c r="C46" s="95" t="s">
        <v>553</v>
      </c>
      <c r="D46" s="78" t="s">
        <v>554</v>
      </c>
      <c r="E46" s="100"/>
      <c r="F46" s="78" t="s">
        <v>87</v>
      </c>
      <c r="G46" s="80">
        <f t="shared" si="4"/>
        <v>224</v>
      </c>
      <c r="H46" s="81">
        <f t="shared" si="5"/>
        <v>0</v>
      </c>
      <c r="I46" s="80">
        <v>224</v>
      </c>
      <c r="J46" s="82">
        <f t="shared" si="6"/>
        <v>0</v>
      </c>
      <c r="K46" s="83">
        <v>1.46</v>
      </c>
      <c r="L46" s="84">
        <f t="shared" si="7"/>
        <v>0</v>
      </c>
    </row>
    <row r="47" spans="1:12" s="85" customFormat="1" ht="12.75" customHeight="1" x14ac:dyDescent="0.2">
      <c r="A47" s="76"/>
      <c r="B47" s="106" t="s">
        <v>84</v>
      </c>
      <c r="C47" s="95" t="s">
        <v>555</v>
      </c>
      <c r="D47" s="78" t="s">
        <v>556</v>
      </c>
      <c r="E47" s="100"/>
      <c r="F47" s="78" t="s">
        <v>87</v>
      </c>
      <c r="G47" s="80">
        <f t="shared" si="4"/>
        <v>264</v>
      </c>
      <c r="H47" s="81">
        <f t="shared" si="5"/>
        <v>0</v>
      </c>
      <c r="I47" s="80">
        <v>264</v>
      </c>
      <c r="J47" s="82">
        <f t="shared" si="6"/>
        <v>0</v>
      </c>
      <c r="K47" s="83">
        <v>1.78</v>
      </c>
      <c r="L47" s="84">
        <f t="shared" si="7"/>
        <v>0</v>
      </c>
    </row>
    <row r="48" spans="1:12" s="85" customFormat="1" ht="12.75" customHeight="1" x14ac:dyDescent="0.2">
      <c r="A48" s="76"/>
      <c r="B48" s="106" t="s">
        <v>84</v>
      </c>
      <c r="C48" s="95" t="s">
        <v>557</v>
      </c>
      <c r="D48" s="78" t="s">
        <v>558</v>
      </c>
      <c r="E48" s="100"/>
      <c r="F48" s="78" t="s">
        <v>87</v>
      </c>
      <c r="G48" s="80">
        <f t="shared" si="4"/>
        <v>321</v>
      </c>
      <c r="H48" s="81">
        <f t="shared" si="5"/>
        <v>0</v>
      </c>
      <c r="I48" s="80">
        <v>321</v>
      </c>
      <c r="J48" s="82">
        <f t="shared" si="6"/>
        <v>0</v>
      </c>
      <c r="K48" s="83">
        <v>2.1</v>
      </c>
      <c r="L48" s="84">
        <f t="shared" si="7"/>
        <v>0</v>
      </c>
    </row>
    <row r="49" spans="1:12" s="85" customFormat="1" ht="12.75" customHeight="1" x14ac:dyDescent="0.2">
      <c r="A49" s="76"/>
      <c r="B49" s="106" t="s">
        <v>84</v>
      </c>
      <c r="C49" s="95" t="s">
        <v>559</v>
      </c>
      <c r="D49" s="78" t="s">
        <v>560</v>
      </c>
      <c r="E49" s="100"/>
      <c r="F49" s="78" t="s">
        <v>87</v>
      </c>
      <c r="G49" s="80">
        <f t="shared" si="4"/>
        <v>430</v>
      </c>
      <c r="H49" s="81">
        <f t="shared" si="5"/>
        <v>0</v>
      </c>
      <c r="I49" s="80">
        <v>430</v>
      </c>
      <c r="J49" s="82">
        <f t="shared" si="6"/>
        <v>0</v>
      </c>
      <c r="K49" s="83">
        <v>2.75</v>
      </c>
      <c r="L49" s="84">
        <f t="shared" si="7"/>
        <v>0</v>
      </c>
    </row>
    <row r="50" spans="1:12" s="85" customFormat="1" ht="12.75" customHeight="1" x14ac:dyDescent="0.2">
      <c r="A50" s="76"/>
      <c r="B50" s="106" t="s">
        <v>84</v>
      </c>
      <c r="C50" s="95" t="s">
        <v>561</v>
      </c>
      <c r="D50" s="78" t="s">
        <v>1312</v>
      </c>
      <c r="E50" s="100"/>
      <c r="F50" s="78" t="s">
        <v>87</v>
      </c>
      <c r="G50" s="80">
        <f t="shared" si="4"/>
        <v>649</v>
      </c>
      <c r="H50" s="81">
        <f t="shared" si="5"/>
        <v>0</v>
      </c>
      <c r="I50" s="80">
        <v>649</v>
      </c>
      <c r="J50" s="82">
        <f t="shared" si="6"/>
        <v>0</v>
      </c>
      <c r="K50" s="83">
        <v>3.84</v>
      </c>
      <c r="L50" s="84">
        <f t="shared" si="7"/>
        <v>0</v>
      </c>
    </row>
    <row r="51" spans="1:12" s="85" customFormat="1" ht="12.75" customHeight="1" x14ac:dyDescent="0.2">
      <c r="A51" s="76"/>
      <c r="B51" s="106" t="s">
        <v>84</v>
      </c>
      <c r="C51" s="95" t="s">
        <v>1313</v>
      </c>
      <c r="D51" s="78" t="s">
        <v>562</v>
      </c>
      <c r="E51" s="100"/>
      <c r="F51" s="78" t="s">
        <v>87</v>
      </c>
      <c r="G51" s="80">
        <f t="shared" si="4"/>
        <v>811.5</v>
      </c>
      <c r="H51" s="81">
        <f t="shared" si="5"/>
        <v>0</v>
      </c>
      <c r="I51" s="80">
        <v>811.5</v>
      </c>
      <c r="J51" s="82">
        <f t="shared" si="6"/>
        <v>0</v>
      </c>
      <c r="K51" s="83"/>
      <c r="L51" s="84">
        <f t="shared" si="7"/>
        <v>0</v>
      </c>
    </row>
    <row r="52" spans="1:12" s="85" customFormat="1" ht="12.75" customHeight="1" x14ac:dyDescent="0.2">
      <c r="A52" s="76"/>
      <c r="B52" s="106" t="s">
        <v>84</v>
      </c>
      <c r="C52" s="95" t="s">
        <v>563</v>
      </c>
      <c r="D52" s="78" t="s">
        <v>1314</v>
      </c>
      <c r="E52" s="100"/>
      <c r="F52" s="78" t="s">
        <v>87</v>
      </c>
      <c r="G52" s="80">
        <f t="shared" si="4"/>
        <v>795</v>
      </c>
      <c r="H52" s="81">
        <f t="shared" si="5"/>
        <v>0</v>
      </c>
      <c r="I52" s="80">
        <v>795</v>
      </c>
      <c r="J52" s="82">
        <f t="shared" si="6"/>
        <v>0</v>
      </c>
      <c r="K52" s="83">
        <v>4.57</v>
      </c>
      <c r="L52" s="84">
        <f t="shared" si="7"/>
        <v>0</v>
      </c>
    </row>
    <row r="53" spans="1:12" s="85" customFormat="1" ht="12.75" customHeight="1" x14ac:dyDescent="0.2">
      <c r="A53" s="76"/>
      <c r="B53" s="106" t="s">
        <v>84</v>
      </c>
      <c r="C53" s="95" t="s">
        <v>1315</v>
      </c>
      <c r="D53" s="78" t="s">
        <v>564</v>
      </c>
      <c r="E53" s="100"/>
      <c r="F53" s="78" t="s">
        <v>87</v>
      </c>
      <c r="G53" s="80">
        <f t="shared" si="4"/>
        <v>994</v>
      </c>
      <c r="H53" s="81">
        <f t="shared" si="5"/>
        <v>0</v>
      </c>
      <c r="I53" s="80">
        <v>994</v>
      </c>
      <c r="J53" s="82">
        <f t="shared" si="6"/>
        <v>0</v>
      </c>
      <c r="K53" s="83"/>
      <c r="L53" s="84">
        <f t="shared" si="7"/>
        <v>0</v>
      </c>
    </row>
    <row r="54" spans="1:12" s="85" customFormat="1" ht="6.95" customHeight="1" x14ac:dyDescent="0.2">
      <c r="A54" s="76"/>
      <c r="B54" s="106"/>
      <c r="C54" s="102"/>
      <c r="D54" s="78"/>
      <c r="E54" s="103"/>
      <c r="F54" s="78"/>
      <c r="G54" s="80"/>
      <c r="H54" s="104"/>
      <c r="I54" s="80"/>
      <c r="J54" s="105"/>
      <c r="K54" s="83"/>
      <c r="L54" s="84"/>
    </row>
    <row r="55" spans="1:12" s="85" customFormat="1" ht="12.75" customHeight="1" x14ac:dyDescent="0.2">
      <c r="A55" s="76"/>
      <c r="B55" s="106" t="s">
        <v>84</v>
      </c>
      <c r="C55" s="95" t="s">
        <v>565</v>
      </c>
      <c r="D55" s="78" t="s">
        <v>566</v>
      </c>
      <c r="E55" s="100"/>
      <c r="F55" s="78" t="s">
        <v>87</v>
      </c>
      <c r="G55" s="80">
        <f t="shared" si="4"/>
        <v>336</v>
      </c>
      <c r="H55" s="81">
        <f t="shared" si="5"/>
        <v>0</v>
      </c>
      <c r="I55" s="80">
        <v>336</v>
      </c>
      <c r="J55" s="82">
        <f t="shared" si="6"/>
        <v>0</v>
      </c>
      <c r="K55" s="83">
        <v>1.97</v>
      </c>
      <c r="L55" s="84">
        <f t="shared" si="7"/>
        <v>0</v>
      </c>
    </row>
    <row r="56" spans="1:12" s="85" customFormat="1" ht="12.75" customHeight="1" x14ac:dyDescent="0.2">
      <c r="A56" s="76"/>
      <c r="B56" s="106" t="s">
        <v>84</v>
      </c>
      <c r="C56" s="95" t="s">
        <v>567</v>
      </c>
      <c r="D56" s="78" t="s">
        <v>568</v>
      </c>
      <c r="E56" s="100"/>
      <c r="F56" s="78" t="s">
        <v>87</v>
      </c>
      <c r="G56" s="80">
        <f t="shared" si="4"/>
        <v>377</v>
      </c>
      <c r="H56" s="81">
        <f t="shared" si="5"/>
        <v>0</v>
      </c>
      <c r="I56" s="80">
        <v>377</v>
      </c>
      <c r="J56" s="82">
        <f t="shared" si="6"/>
        <v>0</v>
      </c>
      <c r="K56" s="83">
        <v>2.2999999999999998</v>
      </c>
      <c r="L56" s="84">
        <f t="shared" si="7"/>
        <v>0</v>
      </c>
    </row>
    <row r="57" spans="1:12" s="85" customFormat="1" ht="12.75" customHeight="1" x14ac:dyDescent="0.2">
      <c r="A57" s="76"/>
      <c r="B57" s="106" t="s">
        <v>84</v>
      </c>
      <c r="C57" s="95" t="s">
        <v>569</v>
      </c>
      <c r="D57" s="78" t="s">
        <v>570</v>
      </c>
      <c r="E57" s="100"/>
      <c r="F57" s="78" t="s">
        <v>87</v>
      </c>
      <c r="G57" s="80">
        <f t="shared" si="4"/>
        <v>464</v>
      </c>
      <c r="H57" s="81">
        <f t="shared" si="5"/>
        <v>0</v>
      </c>
      <c r="I57" s="80">
        <v>464</v>
      </c>
      <c r="J57" s="82">
        <f t="shared" si="6"/>
        <v>0</v>
      </c>
      <c r="K57" s="83">
        <v>2.62</v>
      </c>
      <c r="L57" s="84">
        <f t="shared" si="7"/>
        <v>0</v>
      </c>
    </row>
    <row r="58" spans="1:12" s="85" customFormat="1" ht="12.75" customHeight="1" x14ac:dyDescent="0.2">
      <c r="A58" s="76"/>
      <c r="B58" s="106" t="s">
        <v>84</v>
      </c>
      <c r="C58" s="95" t="s">
        <v>571</v>
      </c>
      <c r="D58" s="78" t="s">
        <v>572</v>
      </c>
      <c r="E58" s="100"/>
      <c r="F58" s="78" t="s">
        <v>87</v>
      </c>
      <c r="G58" s="80">
        <f t="shared" si="4"/>
        <v>649</v>
      </c>
      <c r="H58" s="81">
        <f t="shared" si="5"/>
        <v>0</v>
      </c>
      <c r="I58" s="80">
        <v>649</v>
      </c>
      <c r="J58" s="82">
        <f t="shared" si="6"/>
        <v>0</v>
      </c>
      <c r="K58" s="83">
        <v>3.69</v>
      </c>
      <c r="L58" s="84">
        <f t="shared" si="7"/>
        <v>0</v>
      </c>
    </row>
    <row r="59" spans="1:12" s="85" customFormat="1" ht="12.75" customHeight="1" x14ac:dyDescent="0.2">
      <c r="A59" s="76"/>
      <c r="B59" s="106" t="s">
        <v>84</v>
      </c>
      <c r="C59" s="95" t="s">
        <v>573</v>
      </c>
      <c r="D59" s="78" t="s">
        <v>1316</v>
      </c>
      <c r="E59" s="100"/>
      <c r="F59" s="78" t="s">
        <v>87</v>
      </c>
      <c r="G59" s="80">
        <f t="shared" si="4"/>
        <v>742</v>
      </c>
      <c r="H59" s="81">
        <f t="shared" si="5"/>
        <v>0</v>
      </c>
      <c r="I59" s="80">
        <v>742</v>
      </c>
      <c r="J59" s="82">
        <f t="shared" si="6"/>
        <v>0</v>
      </c>
      <c r="K59" s="83">
        <v>4.3</v>
      </c>
      <c r="L59" s="84">
        <f t="shared" si="7"/>
        <v>0</v>
      </c>
    </row>
    <row r="60" spans="1:12" s="85" customFormat="1" ht="12.75" customHeight="1" x14ac:dyDescent="0.2">
      <c r="A60" s="76"/>
      <c r="B60" s="106" t="s">
        <v>84</v>
      </c>
      <c r="C60" s="95" t="s">
        <v>1281</v>
      </c>
      <c r="D60" s="78" t="s">
        <v>1317</v>
      </c>
      <c r="E60" s="100"/>
      <c r="F60" s="78" t="s">
        <v>87</v>
      </c>
      <c r="G60" s="80">
        <f t="shared" si="4"/>
        <v>853.5</v>
      </c>
      <c r="H60" s="81">
        <f t="shared" si="5"/>
        <v>0</v>
      </c>
      <c r="I60" s="80">
        <v>853.5</v>
      </c>
      <c r="J60" s="82">
        <f t="shared" si="6"/>
        <v>0</v>
      </c>
      <c r="K60" s="83">
        <v>5.12</v>
      </c>
      <c r="L60" s="84">
        <f t="shared" si="7"/>
        <v>0</v>
      </c>
    </row>
    <row r="61" spans="1:12" s="85" customFormat="1" ht="12.75" customHeight="1" x14ac:dyDescent="0.2">
      <c r="A61" s="76"/>
      <c r="B61" s="106" t="s">
        <v>84</v>
      </c>
      <c r="C61" s="95" t="s">
        <v>574</v>
      </c>
      <c r="D61" s="78" t="s">
        <v>1318</v>
      </c>
      <c r="E61" s="100"/>
      <c r="F61" s="78" t="s">
        <v>87</v>
      </c>
      <c r="G61" s="80">
        <f t="shared" si="4"/>
        <v>899</v>
      </c>
      <c r="H61" s="81">
        <f t="shared" si="5"/>
        <v>0</v>
      </c>
      <c r="I61" s="80">
        <v>899</v>
      </c>
      <c r="J61" s="82">
        <f t="shared" si="6"/>
        <v>0</v>
      </c>
      <c r="K61" s="83">
        <v>5.0199999999999996</v>
      </c>
      <c r="L61" s="84">
        <f t="shared" si="7"/>
        <v>0</v>
      </c>
    </row>
    <row r="62" spans="1:12" s="85" customFormat="1" ht="12.75" customHeight="1" x14ac:dyDescent="0.2">
      <c r="A62" s="76"/>
      <c r="B62" s="106" t="s">
        <v>84</v>
      </c>
      <c r="C62" s="95" t="s">
        <v>1282</v>
      </c>
      <c r="D62" s="78" t="s">
        <v>1319</v>
      </c>
      <c r="E62" s="100"/>
      <c r="F62" s="78" t="s">
        <v>87</v>
      </c>
      <c r="G62" s="80">
        <f t="shared" si="4"/>
        <v>1034</v>
      </c>
      <c r="H62" s="81">
        <f t="shared" si="5"/>
        <v>0</v>
      </c>
      <c r="I62" s="80">
        <v>1034</v>
      </c>
      <c r="J62" s="82">
        <f t="shared" si="6"/>
        <v>0</v>
      </c>
      <c r="K62" s="83">
        <v>6.1820000000000004</v>
      </c>
      <c r="L62" s="84">
        <f t="shared" si="7"/>
        <v>0</v>
      </c>
    </row>
    <row r="63" spans="1:12" ht="12.75" customHeight="1" x14ac:dyDescent="0.25">
      <c r="I63" s="111"/>
    </row>
    <row r="64" spans="1:12" ht="12.75" customHeight="1" x14ac:dyDescent="0.25">
      <c r="D64" s="19" t="s">
        <v>63</v>
      </c>
      <c r="I64" s="111"/>
    </row>
    <row r="65" spans="1:12" s="85" customFormat="1" ht="12.75" customHeight="1" x14ac:dyDescent="0.2">
      <c r="A65" s="86"/>
      <c r="B65" s="106" t="s">
        <v>84</v>
      </c>
      <c r="C65" s="95" t="s">
        <v>575</v>
      </c>
      <c r="D65" s="78" t="s">
        <v>576</v>
      </c>
      <c r="E65" s="100"/>
      <c r="F65" s="78" t="s">
        <v>87</v>
      </c>
      <c r="G65" s="80">
        <f t="shared" ref="G65:G71" si="8">I65*(1-J65)</f>
        <v>112</v>
      </c>
      <c r="H65" s="81">
        <f t="shared" ref="H65:H71" si="9">E65*G65</f>
        <v>0</v>
      </c>
      <c r="I65" s="80">
        <v>112</v>
      </c>
      <c r="J65" s="82">
        <f t="shared" ref="J65:J71" si="10">H$16/100</f>
        <v>0</v>
      </c>
      <c r="K65" s="83">
        <v>0.43</v>
      </c>
      <c r="L65" s="84">
        <f t="shared" ref="L65:L71" si="11">E65*K65</f>
        <v>0</v>
      </c>
    </row>
    <row r="66" spans="1:12" s="85" customFormat="1" ht="12.75" customHeight="1" x14ac:dyDescent="0.2">
      <c r="A66" s="86"/>
      <c r="B66" s="106" t="s">
        <v>84</v>
      </c>
      <c r="C66" s="95" t="s">
        <v>577</v>
      </c>
      <c r="D66" s="78" t="s">
        <v>578</v>
      </c>
      <c r="E66" s="100"/>
      <c r="F66" s="78" t="s">
        <v>87</v>
      </c>
      <c r="G66" s="80">
        <f t="shared" si="8"/>
        <v>175</v>
      </c>
      <c r="H66" s="81">
        <f t="shared" si="9"/>
        <v>0</v>
      </c>
      <c r="I66" s="80">
        <v>175</v>
      </c>
      <c r="J66" s="82">
        <f t="shared" si="10"/>
        <v>0</v>
      </c>
      <c r="K66" s="83">
        <v>0.71</v>
      </c>
      <c r="L66" s="84">
        <f t="shared" si="11"/>
        <v>0</v>
      </c>
    </row>
    <row r="67" spans="1:12" s="85" customFormat="1" ht="12.75" customHeight="1" x14ac:dyDescent="0.2">
      <c r="A67" s="86"/>
      <c r="B67" s="106" t="s">
        <v>84</v>
      </c>
      <c r="C67" s="95" t="s">
        <v>579</v>
      </c>
      <c r="D67" s="78" t="s">
        <v>580</v>
      </c>
      <c r="E67" s="100"/>
      <c r="F67" s="78" t="s">
        <v>87</v>
      </c>
      <c r="G67" s="80">
        <f t="shared" si="8"/>
        <v>226</v>
      </c>
      <c r="H67" s="81">
        <f t="shared" si="9"/>
        <v>0</v>
      </c>
      <c r="I67" s="80">
        <v>226</v>
      </c>
      <c r="J67" s="82">
        <f t="shared" si="10"/>
        <v>0</v>
      </c>
      <c r="K67" s="83">
        <v>1.05</v>
      </c>
      <c r="L67" s="84">
        <f t="shared" si="11"/>
        <v>0</v>
      </c>
    </row>
    <row r="68" spans="1:12" s="85" customFormat="1" ht="12.75" customHeight="1" x14ac:dyDescent="0.2">
      <c r="A68" s="86"/>
      <c r="B68" s="106" t="s">
        <v>84</v>
      </c>
      <c r="C68" s="95" t="s">
        <v>581</v>
      </c>
      <c r="D68" s="78" t="s">
        <v>582</v>
      </c>
      <c r="E68" s="100"/>
      <c r="F68" s="78" t="s">
        <v>87</v>
      </c>
      <c r="G68" s="80">
        <f t="shared" si="8"/>
        <v>281</v>
      </c>
      <c r="H68" s="81">
        <f t="shared" si="9"/>
        <v>0</v>
      </c>
      <c r="I68" s="80">
        <v>281</v>
      </c>
      <c r="J68" s="82">
        <f t="shared" si="10"/>
        <v>0</v>
      </c>
      <c r="K68" s="83">
        <v>1.25</v>
      </c>
      <c r="L68" s="84">
        <f t="shared" si="11"/>
        <v>0</v>
      </c>
    </row>
    <row r="69" spans="1:12" s="85" customFormat="1" ht="12.75" customHeight="1" x14ac:dyDescent="0.2">
      <c r="A69" s="86"/>
      <c r="B69" s="106" t="s">
        <v>84</v>
      </c>
      <c r="C69" s="95" t="s">
        <v>583</v>
      </c>
      <c r="D69" s="78" t="s">
        <v>584</v>
      </c>
      <c r="E69" s="100"/>
      <c r="F69" s="78" t="s">
        <v>87</v>
      </c>
      <c r="G69" s="80">
        <f t="shared" si="8"/>
        <v>441</v>
      </c>
      <c r="H69" s="81">
        <f t="shared" si="9"/>
        <v>0</v>
      </c>
      <c r="I69" s="80">
        <v>441</v>
      </c>
      <c r="J69" s="82">
        <f t="shared" si="10"/>
        <v>0</v>
      </c>
      <c r="K69" s="83">
        <v>1.83</v>
      </c>
      <c r="L69" s="84">
        <f t="shared" si="11"/>
        <v>0</v>
      </c>
    </row>
    <row r="70" spans="1:12" s="85" customFormat="1" ht="12.75" customHeight="1" x14ac:dyDescent="0.2">
      <c r="A70" s="86"/>
      <c r="B70" s="106" t="s">
        <v>84</v>
      </c>
      <c r="C70" s="95" t="s">
        <v>585</v>
      </c>
      <c r="D70" s="78" t="s">
        <v>586</v>
      </c>
      <c r="E70" s="100"/>
      <c r="F70" s="78" t="s">
        <v>87</v>
      </c>
      <c r="G70" s="80">
        <f t="shared" si="8"/>
        <v>696</v>
      </c>
      <c r="H70" s="81">
        <f t="shared" si="9"/>
        <v>0</v>
      </c>
      <c r="I70" s="80">
        <v>696</v>
      </c>
      <c r="J70" s="82">
        <f t="shared" si="10"/>
        <v>0</v>
      </c>
      <c r="K70" s="83">
        <v>2.72</v>
      </c>
      <c r="L70" s="84">
        <f t="shared" si="11"/>
        <v>0</v>
      </c>
    </row>
    <row r="71" spans="1:12" s="85" customFormat="1" ht="12.75" customHeight="1" x14ac:dyDescent="0.2">
      <c r="A71" s="86"/>
      <c r="B71" s="106" t="s">
        <v>84</v>
      </c>
      <c r="C71" s="95" t="s">
        <v>587</v>
      </c>
      <c r="D71" s="78" t="s">
        <v>588</v>
      </c>
      <c r="E71" s="100"/>
      <c r="F71" s="78" t="s">
        <v>87</v>
      </c>
      <c r="G71" s="80">
        <f t="shared" si="8"/>
        <v>943</v>
      </c>
      <c r="H71" s="81">
        <f t="shared" si="9"/>
        <v>0</v>
      </c>
      <c r="I71" s="80">
        <v>943</v>
      </c>
      <c r="J71" s="82">
        <f t="shared" si="10"/>
        <v>0</v>
      </c>
      <c r="K71" s="83">
        <v>3.7</v>
      </c>
      <c r="L71" s="84">
        <f t="shared" si="11"/>
        <v>0</v>
      </c>
    </row>
    <row r="72" spans="1:12" ht="12.75" customHeight="1" x14ac:dyDescent="0.25">
      <c r="I72" s="111"/>
    </row>
    <row r="73" spans="1:12" ht="12.75" customHeight="1" x14ac:dyDescent="0.25">
      <c r="D73" s="19" t="s">
        <v>64</v>
      </c>
      <c r="I73" s="111"/>
    </row>
    <row r="74" spans="1:12" s="85" customFormat="1" ht="12.75" customHeight="1" x14ac:dyDescent="0.2">
      <c r="A74" s="86"/>
      <c r="B74" s="106" t="s">
        <v>84</v>
      </c>
      <c r="C74" s="95" t="s">
        <v>589</v>
      </c>
      <c r="D74" s="78" t="s">
        <v>590</v>
      </c>
      <c r="E74" s="100"/>
      <c r="F74" s="78" t="s">
        <v>87</v>
      </c>
      <c r="G74" s="80">
        <f t="shared" ref="G74:G76" si="12">I74*(1-J74)</f>
        <v>109</v>
      </c>
      <c r="H74" s="81">
        <f t="shared" ref="H74:H76" si="13">E74*G74</f>
        <v>0</v>
      </c>
      <c r="I74" s="80">
        <v>109</v>
      </c>
      <c r="J74" s="82">
        <f t="shared" ref="J74:J76" si="14">H$16/100</f>
        <v>0</v>
      </c>
      <c r="K74" s="83">
        <v>0.28999999999999998</v>
      </c>
      <c r="L74" s="84">
        <f t="shared" ref="L74:L76" si="15">E74*K74</f>
        <v>0</v>
      </c>
    </row>
    <row r="75" spans="1:12" s="85" customFormat="1" ht="12.75" customHeight="1" x14ac:dyDescent="0.2">
      <c r="A75" s="86"/>
      <c r="B75" s="106" t="s">
        <v>84</v>
      </c>
      <c r="C75" s="95" t="s">
        <v>591</v>
      </c>
      <c r="D75" s="78" t="s">
        <v>592</v>
      </c>
      <c r="E75" s="100"/>
      <c r="F75" s="78" t="s">
        <v>87</v>
      </c>
      <c r="G75" s="80">
        <f>I75*(1-J75)</f>
        <v>126</v>
      </c>
      <c r="H75" s="81">
        <f>E75*G75</f>
        <v>0</v>
      </c>
      <c r="I75" s="80">
        <v>126</v>
      </c>
      <c r="J75" s="82">
        <f t="shared" si="14"/>
        <v>0</v>
      </c>
      <c r="K75" s="83">
        <v>0.43</v>
      </c>
      <c r="L75" s="84">
        <f>E75*K75</f>
        <v>0</v>
      </c>
    </row>
    <row r="76" spans="1:12" s="85" customFormat="1" ht="12.75" customHeight="1" x14ac:dyDescent="0.2">
      <c r="A76" s="86"/>
      <c r="B76" s="106" t="s">
        <v>84</v>
      </c>
      <c r="C76" s="95" t="s">
        <v>593</v>
      </c>
      <c r="D76" s="78" t="s">
        <v>594</v>
      </c>
      <c r="E76" s="100"/>
      <c r="F76" s="78" t="s">
        <v>87</v>
      </c>
      <c r="G76" s="80">
        <f t="shared" si="12"/>
        <v>221</v>
      </c>
      <c r="H76" s="81">
        <f t="shared" si="13"/>
        <v>0</v>
      </c>
      <c r="I76" s="80">
        <v>221</v>
      </c>
      <c r="J76" s="82">
        <f t="shared" si="14"/>
        <v>0</v>
      </c>
      <c r="K76" s="83">
        <v>0.76</v>
      </c>
      <c r="L76" s="84">
        <f t="shared" si="15"/>
        <v>0</v>
      </c>
    </row>
    <row r="77" spans="1:12" ht="12.75" customHeight="1" x14ac:dyDescent="0.25">
      <c r="D77" s="74"/>
      <c r="I77" s="111"/>
    </row>
    <row r="78" spans="1:12" ht="12.75" customHeight="1" x14ac:dyDescent="0.25">
      <c r="D78" s="19" t="s">
        <v>65</v>
      </c>
      <c r="I78" s="111"/>
    </row>
    <row r="79" spans="1:12" s="85" customFormat="1" ht="12.75" customHeight="1" x14ac:dyDescent="0.2">
      <c r="A79" s="2"/>
      <c r="B79" s="106" t="s">
        <v>84</v>
      </c>
      <c r="C79" s="98" t="s">
        <v>595</v>
      </c>
      <c r="D79" s="78" t="s">
        <v>596</v>
      </c>
      <c r="E79" s="100"/>
      <c r="F79" s="78" t="s">
        <v>183</v>
      </c>
      <c r="G79" s="80">
        <f>I79*(1-J79)</f>
        <v>526</v>
      </c>
      <c r="H79" s="81">
        <f>E79*G79</f>
        <v>0</v>
      </c>
      <c r="I79" s="80">
        <v>526</v>
      </c>
      <c r="J79" s="82">
        <f>H$16/100</f>
        <v>0</v>
      </c>
      <c r="K79" s="83">
        <v>0.8</v>
      </c>
      <c r="L79" s="84">
        <f>E79*K79</f>
        <v>0</v>
      </c>
    </row>
    <row r="80" spans="1:12" s="85" customFormat="1" ht="12.75" customHeight="1" x14ac:dyDescent="0.25">
      <c r="A80" s="2"/>
      <c r="B80" s="101" t="s">
        <v>84</v>
      </c>
      <c r="C80" s="99" t="s">
        <v>184</v>
      </c>
      <c r="D80" s="78" t="s">
        <v>185</v>
      </c>
      <c r="E80" s="100"/>
      <c r="F80" s="78" t="s">
        <v>183</v>
      </c>
      <c r="G80" s="80">
        <f t="shared" ref="G80" si="16">I80*(1-J80)</f>
        <v>43</v>
      </c>
      <c r="H80" s="81">
        <f t="shared" ref="H80" si="17">E80*G80</f>
        <v>0</v>
      </c>
      <c r="I80" s="80">
        <v>43</v>
      </c>
      <c r="J80" s="82">
        <f t="shared" ref="J80" si="18">G$16/100</f>
        <v>0</v>
      </c>
      <c r="K80" s="83">
        <v>0.152</v>
      </c>
      <c r="L80" s="84">
        <f t="shared" ref="L80" si="19">E80*K80</f>
        <v>0</v>
      </c>
    </row>
    <row r="81" spans="1:12" s="85" customFormat="1" ht="12.75" customHeight="1" x14ac:dyDescent="0.2">
      <c r="A81" s="76"/>
      <c r="B81" s="106" t="s">
        <v>84</v>
      </c>
      <c r="C81" s="95" t="s">
        <v>597</v>
      </c>
      <c r="D81" s="78" t="s">
        <v>598</v>
      </c>
      <c r="E81" s="100"/>
      <c r="F81" s="78" t="s">
        <v>188</v>
      </c>
      <c r="G81" s="80">
        <f>I81*(1-J81)</f>
        <v>49.5</v>
      </c>
      <c r="H81" s="81">
        <f>E81*G81</f>
        <v>0</v>
      </c>
      <c r="I81" s="80">
        <v>49.5</v>
      </c>
      <c r="J81" s="82">
        <f t="shared" ref="J81:J89" si="20">H$16/100</f>
        <v>0</v>
      </c>
      <c r="K81" s="83">
        <v>0.06</v>
      </c>
      <c r="L81" s="84">
        <f>E81*K81</f>
        <v>0</v>
      </c>
    </row>
    <row r="82" spans="1:12" s="85" customFormat="1" ht="12.75" customHeight="1" x14ac:dyDescent="0.2">
      <c r="A82" s="86"/>
      <c r="B82" s="106" t="s">
        <v>84</v>
      </c>
      <c r="C82" s="95" t="s">
        <v>599</v>
      </c>
      <c r="D82" s="78" t="s">
        <v>600</v>
      </c>
      <c r="E82" s="100"/>
      <c r="F82" s="78" t="s">
        <v>188</v>
      </c>
      <c r="G82" s="80">
        <f t="shared" ref="G82:G89" si="21">I82*(1-J82)</f>
        <v>46</v>
      </c>
      <c r="H82" s="81">
        <f t="shared" ref="H82:H89" si="22">E82*G82</f>
        <v>0</v>
      </c>
      <c r="I82" s="80">
        <v>46</v>
      </c>
      <c r="J82" s="82">
        <f t="shared" si="20"/>
        <v>0</v>
      </c>
      <c r="K82" s="83">
        <v>0.04</v>
      </c>
      <c r="L82" s="84">
        <f t="shared" ref="L82:L89" si="23">E82*K82</f>
        <v>0</v>
      </c>
    </row>
    <row r="83" spans="1:12" s="85" customFormat="1" ht="12.75" customHeight="1" x14ac:dyDescent="0.2">
      <c r="A83" s="86"/>
      <c r="B83" s="106" t="s">
        <v>84</v>
      </c>
      <c r="C83" s="95" t="s">
        <v>601</v>
      </c>
      <c r="D83" s="78" t="s">
        <v>602</v>
      </c>
      <c r="E83" s="100"/>
      <c r="F83" s="78" t="s">
        <v>188</v>
      </c>
      <c r="G83" s="80">
        <f t="shared" si="21"/>
        <v>71</v>
      </c>
      <c r="H83" s="81">
        <f t="shared" si="22"/>
        <v>0</v>
      </c>
      <c r="I83" s="80">
        <v>71</v>
      </c>
      <c r="J83" s="82">
        <f t="shared" si="20"/>
        <v>0</v>
      </c>
      <c r="K83" s="83">
        <v>7.0000000000000007E-2</v>
      </c>
      <c r="L83" s="84">
        <f t="shared" si="23"/>
        <v>0</v>
      </c>
    </row>
    <row r="84" spans="1:12" s="85" customFormat="1" ht="12.75" customHeight="1" x14ac:dyDescent="0.2">
      <c r="A84" s="86"/>
      <c r="B84" s="106" t="s">
        <v>84</v>
      </c>
      <c r="C84" s="95" t="s">
        <v>603</v>
      </c>
      <c r="D84" s="78" t="s">
        <v>604</v>
      </c>
      <c r="E84" s="100"/>
      <c r="F84" s="78" t="s">
        <v>188</v>
      </c>
      <c r="G84" s="80">
        <f t="shared" si="21"/>
        <v>201</v>
      </c>
      <c r="H84" s="81">
        <f t="shared" si="22"/>
        <v>0</v>
      </c>
      <c r="I84" s="80">
        <v>201</v>
      </c>
      <c r="J84" s="82">
        <f t="shared" si="20"/>
        <v>0</v>
      </c>
      <c r="K84" s="83">
        <v>0.14000000000000001</v>
      </c>
      <c r="L84" s="84">
        <f t="shared" si="23"/>
        <v>0</v>
      </c>
    </row>
    <row r="85" spans="1:12" s="85" customFormat="1" ht="12.75" customHeight="1" x14ac:dyDescent="0.2">
      <c r="A85" s="86"/>
      <c r="B85" s="106" t="s">
        <v>84</v>
      </c>
      <c r="C85" s="95" t="s">
        <v>605</v>
      </c>
      <c r="D85" s="78" t="s">
        <v>606</v>
      </c>
      <c r="E85" s="100"/>
      <c r="F85" s="78" t="s">
        <v>188</v>
      </c>
      <c r="G85" s="80">
        <f t="shared" si="21"/>
        <v>202</v>
      </c>
      <c r="H85" s="81">
        <f t="shared" si="22"/>
        <v>0</v>
      </c>
      <c r="I85" s="80">
        <v>202</v>
      </c>
      <c r="J85" s="82">
        <f t="shared" si="20"/>
        <v>0</v>
      </c>
      <c r="K85" s="83">
        <v>0.24</v>
      </c>
      <c r="L85" s="84">
        <f t="shared" si="23"/>
        <v>0</v>
      </c>
    </row>
    <row r="86" spans="1:12" s="85" customFormat="1" ht="12.75" customHeight="1" x14ac:dyDescent="0.2">
      <c r="A86" s="86"/>
      <c r="B86" s="106" t="s">
        <v>84</v>
      </c>
      <c r="C86" s="95" t="s">
        <v>607</v>
      </c>
      <c r="D86" s="78" t="s">
        <v>608</v>
      </c>
      <c r="E86" s="100"/>
      <c r="F86" s="78" t="s">
        <v>188</v>
      </c>
      <c r="G86" s="80">
        <f t="shared" si="21"/>
        <v>79</v>
      </c>
      <c r="H86" s="81">
        <f t="shared" si="22"/>
        <v>0</v>
      </c>
      <c r="I86" s="80">
        <v>79</v>
      </c>
      <c r="J86" s="82">
        <f t="shared" si="20"/>
        <v>0</v>
      </c>
      <c r="K86" s="83">
        <v>0.09</v>
      </c>
      <c r="L86" s="84">
        <f t="shared" si="23"/>
        <v>0</v>
      </c>
    </row>
    <row r="87" spans="1:12" s="85" customFormat="1" ht="12.75" customHeight="1" x14ac:dyDescent="0.2">
      <c r="A87" s="86"/>
      <c r="B87" s="106" t="s">
        <v>84</v>
      </c>
      <c r="C87" s="95" t="s">
        <v>609</v>
      </c>
      <c r="D87" s="78" t="s">
        <v>610</v>
      </c>
      <c r="E87" s="100"/>
      <c r="F87" s="78" t="s">
        <v>188</v>
      </c>
      <c r="G87" s="80">
        <f t="shared" si="21"/>
        <v>102</v>
      </c>
      <c r="H87" s="81">
        <f t="shared" si="22"/>
        <v>0</v>
      </c>
      <c r="I87" s="80">
        <v>102</v>
      </c>
      <c r="J87" s="82">
        <f t="shared" si="20"/>
        <v>0</v>
      </c>
      <c r="K87" s="83">
        <v>0.16</v>
      </c>
      <c r="L87" s="84">
        <f t="shared" si="23"/>
        <v>0</v>
      </c>
    </row>
    <row r="88" spans="1:12" s="85" customFormat="1" ht="12.75" customHeight="1" x14ac:dyDescent="0.2">
      <c r="A88" s="86"/>
      <c r="B88" s="106" t="s">
        <v>84</v>
      </c>
      <c r="C88" s="95" t="s">
        <v>611</v>
      </c>
      <c r="D88" s="78" t="s">
        <v>612</v>
      </c>
      <c r="E88" s="100"/>
      <c r="F88" s="78" t="s">
        <v>188</v>
      </c>
      <c r="G88" s="80">
        <f t="shared" si="21"/>
        <v>85</v>
      </c>
      <c r="H88" s="81">
        <f t="shared" si="22"/>
        <v>0</v>
      </c>
      <c r="I88" s="80">
        <v>85</v>
      </c>
      <c r="J88" s="82">
        <f t="shared" si="20"/>
        <v>0</v>
      </c>
      <c r="K88" s="83">
        <v>0.14000000000000001</v>
      </c>
      <c r="L88" s="84">
        <f t="shared" si="23"/>
        <v>0</v>
      </c>
    </row>
    <row r="89" spans="1:12" s="85" customFormat="1" ht="12.75" customHeight="1" x14ac:dyDescent="0.2">
      <c r="A89" s="86"/>
      <c r="B89" s="106" t="s">
        <v>84</v>
      </c>
      <c r="C89" s="95" t="s">
        <v>613</v>
      </c>
      <c r="D89" s="78" t="s">
        <v>614</v>
      </c>
      <c r="E89" s="100"/>
      <c r="F89" s="78" t="s">
        <v>188</v>
      </c>
      <c r="G89" s="80">
        <f t="shared" si="21"/>
        <v>129</v>
      </c>
      <c r="H89" s="81">
        <f t="shared" si="22"/>
        <v>0</v>
      </c>
      <c r="I89" s="80">
        <v>129</v>
      </c>
      <c r="J89" s="82">
        <f t="shared" si="20"/>
        <v>0</v>
      </c>
      <c r="K89" s="83">
        <v>0.2</v>
      </c>
      <c r="L89" s="84">
        <f t="shared" si="23"/>
        <v>0</v>
      </c>
    </row>
    <row r="90" spans="1:12" s="85" customFormat="1" ht="12.75" customHeight="1" x14ac:dyDescent="0.25">
      <c r="A90" s="86"/>
      <c r="B90" s="101" t="s">
        <v>84</v>
      </c>
      <c r="C90" s="95" t="s">
        <v>211</v>
      </c>
      <c r="D90" s="78" t="s">
        <v>212</v>
      </c>
      <c r="E90" s="100"/>
      <c r="F90" s="78" t="s">
        <v>188</v>
      </c>
      <c r="G90" s="80">
        <f t="shared" ref="G90" si="24">I90*(1-J90)</f>
        <v>264</v>
      </c>
      <c r="H90" s="81">
        <f t="shared" ref="H90" si="25">E90*G90</f>
        <v>0</v>
      </c>
      <c r="I90" s="80">
        <v>264</v>
      </c>
      <c r="J90" s="82">
        <f t="shared" ref="J90:J91" si="26">G$16/100</f>
        <v>0</v>
      </c>
      <c r="K90" s="83">
        <v>0.04</v>
      </c>
      <c r="L90" s="84">
        <f t="shared" ref="L90" si="27">E90*K90</f>
        <v>0</v>
      </c>
    </row>
    <row r="91" spans="1:12" s="85" customFormat="1" ht="12.75" customHeight="1" x14ac:dyDescent="0.25">
      <c r="A91" s="86"/>
      <c r="B91" s="101" t="s">
        <v>84</v>
      </c>
      <c r="C91" s="95" t="s">
        <v>213</v>
      </c>
      <c r="D91" s="78" t="s">
        <v>214</v>
      </c>
      <c r="E91" s="100"/>
      <c r="F91" s="78" t="s">
        <v>188</v>
      </c>
      <c r="G91" s="80">
        <f>I91*(1-J91)</f>
        <v>305</v>
      </c>
      <c r="H91" s="81">
        <f>E91*G91</f>
        <v>0</v>
      </c>
      <c r="I91" s="80">
        <v>305</v>
      </c>
      <c r="J91" s="82">
        <f t="shared" si="26"/>
        <v>0</v>
      </c>
      <c r="K91" s="83">
        <v>0.08</v>
      </c>
      <c r="L91" s="84">
        <f>E91*K91</f>
        <v>0</v>
      </c>
    </row>
    <row r="92" spans="1:12" s="85" customFormat="1" ht="12.75" customHeight="1" x14ac:dyDescent="0.2">
      <c r="A92" s="86"/>
      <c r="B92" s="106" t="s">
        <v>84</v>
      </c>
      <c r="C92" s="95" t="s">
        <v>615</v>
      </c>
      <c r="D92" s="78" t="s">
        <v>616</v>
      </c>
      <c r="E92" s="100"/>
      <c r="F92" s="78" t="s">
        <v>188</v>
      </c>
      <c r="G92" s="80">
        <f>I92*(1-J92)</f>
        <v>35</v>
      </c>
      <c r="H92" s="81">
        <f>E92*G92</f>
        <v>0</v>
      </c>
      <c r="I92" s="80">
        <v>35</v>
      </c>
      <c r="J92" s="82">
        <f>I$16/100</f>
        <v>0</v>
      </c>
      <c r="K92" s="83">
        <v>0.04</v>
      </c>
      <c r="L92" s="84">
        <f>E92*K92</f>
        <v>0</v>
      </c>
    </row>
    <row r="93" spans="1:12" s="85" customFormat="1" ht="12.75" customHeight="1" x14ac:dyDescent="0.2">
      <c r="A93" s="86"/>
      <c r="B93" s="106" t="s">
        <v>84</v>
      </c>
      <c r="C93" s="95" t="s">
        <v>617</v>
      </c>
      <c r="D93" s="78" t="s">
        <v>618</v>
      </c>
      <c r="E93" s="100"/>
      <c r="F93" s="78" t="s">
        <v>188</v>
      </c>
      <c r="G93" s="80">
        <f>I93*(1-J93)</f>
        <v>37</v>
      </c>
      <c r="H93" s="81">
        <f>E93*G93</f>
        <v>0</v>
      </c>
      <c r="I93" s="80">
        <v>37</v>
      </c>
      <c r="J93" s="82">
        <f>I$16/100</f>
        <v>0</v>
      </c>
      <c r="K93" s="83">
        <v>0.05</v>
      </c>
      <c r="L93" s="84">
        <f>E93*K93</f>
        <v>0</v>
      </c>
    </row>
    <row r="94" spans="1:12" ht="12.75" customHeight="1" x14ac:dyDescent="0.25">
      <c r="D94" s="74"/>
      <c r="I94" s="111"/>
    </row>
    <row r="95" spans="1:12" ht="12.75" customHeight="1" x14ac:dyDescent="0.25">
      <c r="D95" s="19" t="s">
        <v>66</v>
      </c>
      <c r="I95" s="111"/>
    </row>
    <row r="96" spans="1:12" s="85" customFormat="1" ht="12.75" customHeight="1" x14ac:dyDescent="0.2">
      <c r="A96" s="86"/>
      <c r="B96" s="106" t="s">
        <v>84</v>
      </c>
      <c r="C96" s="95" t="s">
        <v>619</v>
      </c>
      <c r="D96" s="78" t="s">
        <v>620</v>
      </c>
      <c r="E96" s="100"/>
      <c r="F96" s="78" t="s">
        <v>188</v>
      </c>
      <c r="G96" s="80">
        <f t="shared" ref="G96:G110" si="28">I96*(1-J96)</f>
        <v>248</v>
      </c>
      <c r="H96" s="81">
        <f t="shared" ref="H96:H110" si="29">E96*G96</f>
        <v>0</v>
      </c>
      <c r="I96" s="80">
        <v>248</v>
      </c>
      <c r="J96" s="82">
        <f t="shared" ref="J96:J110" si="30">H$16/100</f>
        <v>0</v>
      </c>
      <c r="K96" s="83">
        <v>0.28000000000000003</v>
      </c>
      <c r="L96" s="84">
        <f t="shared" ref="L96:L110" si="31">E96*K96</f>
        <v>0</v>
      </c>
    </row>
    <row r="97" spans="1:12" s="85" customFormat="1" ht="6.95" customHeight="1" x14ac:dyDescent="0.2">
      <c r="A97" s="86"/>
      <c r="B97" s="106"/>
      <c r="C97" s="102"/>
      <c r="D97" s="78"/>
      <c r="E97" s="103"/>
      <c r="F97" s="78"/>
      <c r="G97" s="80"/>
      <c r="H97" s="104"/>
      <c r="I97" s="80"/>
      <c r="J97" s="105"/>
      <c r="K97" s="83"/>
      <c r="L97" s="84"/>
    </row>
    <row r="98" spans="1:12" s="85" customFormat="1" ht="12.75" customHeight="1" x14ac:dyDescent="0.2">
      <c r="A98" s="86"/>
      <c r="B98" s="106" t="s">
        <v>84</v>
      </c>
      <c r="C98" s="95" t="s">
        <v>621</v>
      </c>
      <c r="D98" s="78" t="s">
        <v>622</v>
      </c>
      <c r="E98" s="100"/>
      <c r="F98" s="78" t="s">
        <v>188</v>
      </c>
      <c r="G98" s="80">
        <f t="shared" si="28"/>
        <v>440</v>
      </c>
      <c r="H98" s="81">
        <f t="shared" si="29"/>
        <v>0</v>
      </c>
      <c r="I98" s="80">
        <v>440</v>
      </c>
      <c r="J98" s="82">
        <f t="shared" si="30"/>
        <v>0</v>
      </c>
      <c r="K98" s="83">
        <v>0.79</v>
      </c>
      <c r="L98" s="84">
        <f t="shared" si="31"/>
        <v>0</v>
      </c>
    </row>
    <row r="99" spans="1:12" s="85" customFormat="1" ht="12.75" customHeight="1" x14ac:dyDescent="0.2">
      <c r="A99" s="86"/>
      <c r="B99" s="106" t="s">
        <v>84</v>
      </c>
      <c r="C99" s="95" t="s">
        <v>623</v>
      </c>
      <c r="D99" s="78" t="s">
        <v>624</v>
      </c>
      <c r="E99" s="100"/>
      <c r="F99" s="78" t="s">
        <v>188</v>
      </c>
      <c r="G99" s="80">
        <f t="shared" si="28"/>
        <v>669</v>
      </c>
      <c r="H99" s="81">
        <f t="shared" si="29"/>
        <v>0</v>
      </c>
      <c r="I99" s="80">
        <v>669</v>
      </c>
      <c r="J99" s="82">
        <f t="shared" si="30"/>
        <v>0</v>
      </c>
      <c r="K99" s="83">
        <v>1</v>
      </c>
      <c r="L99" s="84">
        <f t="shared" si="31"/>
        <v>0</v>
      </c>
    </row>
    <row r="100" spans="1:12" s="85" customFormat="1" ht="12.75" customHeight="1" x14ac:dyDescent="0.2">
      <c r="A100" s="86"/>
      <c r="B100" s="106" t="s">
        <v>84</v>
      </c>
      <c r="C100" s="95" t="s">
        <v>625</v>
      </c>
      <c r="D100" s="78" t="s">
        <v>626</v>
      </c>
      <c r="E100" s="100"/>
      <c r="F100" s="78" t="s">
        <v>188</v>
      </c>
      <c r="G100" s="80">
        <f t="shared" si="28"/>
        <v>598</v>
      </c>
      <c r="H100" s="81">
        <f t="shared" si="29"/>
        <v>0</v>
      </c>
      <c r="I100" s="80">
        <v>598</v>
      </c>
      <c r="J100" s="82">
        <f t="shared" si="30"/>
        <v>0</v>
      </c>
      <c r="K100" s="83">
        <v>1.3</v>
      </c>
      <c r="L100" s="84">
        <f t="shared" si="31"/>
        <v>0</v>
      </c>
    </row>
    <row r="101" spans="1:12" s="85" customFormat="1" ht="12.75" customHeight="1" x14ac:dyDescent="0.2">
      <c r="A101" s="86"/>
      <c r="B101" s="106" t="s">
        <v>84</v>
      </c>
      <c r="C101" s="95" t="s">
        <v>627</v>
      </c>
      <c r="D101" s="78" t="s">
        <v>628</v>
      </c>
      <c r="E101" s="100"/>
      <c r="F101" s="78" t="s">
        <v>188</v>
      </c>
      <c r="G101" s="80">
        <f t="shared" si="28"/>
        <v>834.5</v>
      </c>
      <c r="H101" s="81">
        <f t="shared" si="29"/>
        <v>0</v>
      </c>
      <c r="I101" s="80">
        <v>834.5</v>
      </c>
      <c r="J101" s="82">
        <f t="shared" si="30"/>
        <v>0</v>
      </c>
      <c r="K101" s="83">
        <v>2.02</v>
      </c>
      <c r="L101" s="84">
        <f t="shared" si="31"/>
        <v>0</v>
      </c>
    </row>
    <row r="102" spans="1:12" s="85" customFormat="1" ht="12.75" customHeight="1" x14ac:dyDescent="0.2">
      <c r="A102" s="86"/>
      <c r="B102" s="106" t="s">
        <v>84</v>
      </c>
      <c r="C102" s="95" t="s">
        <v>629</v>
      </c>
      <c r="D102" s="78" t="s">
        <v>630</v>
      </c>
      <c r="E102" s="100"/>
      <c r="F102" s="78" t="s">
        <v>188</v>
      </c>
      <c r="G102" s="80">
        <f t="shared" si="28"/>
        <v>1117</v>
      </c>
      <c r="H102" s="81">
        <f t="shared" si="29"/>
        <v>0</v>
      </c>
      <c r="I102" s="80">
        <v>1117</v>
      </c>
      <c r="J102" s="82">
        <f t="shared" si="30"/>
        <v>0</v>
      </c>
      <c r="K102" s="83">
        <v>2.89</v>
      </c>
      <c r="L102" s="84">
        <f t="shared" si="31"/>
        <v>0</v>
      </c>
    </row>
    <row r="103" spans="1:12" s="85" customFormat="1" ht="12.75" customHeight="1" x14ac:dyDescent="0.2">
      <c r="A103" s="86"/>
      <c r="B103" s="106" t="s">
        <v>84</v>
      </c>
      <c r="C103" s="95" t="s">
        <v>631</v>
      </c>
      <c r="D103" s="78" t="s">
        <v>632</v>
      </c>
      <c r="E103" s="100"/>
      <c r="F103" s="78" t="s">
        <v>188</v>
      </c>
      <c r="G103" s="80">
        <f t="shared" si="28"/>
        <v>1444</v>
      </c>
      <c r="H103" s="81">
        <f t="shared" si="29"/>
        <v>0</v>
      </c>
      <c r="I103" s="80">
        <v>1444</v>
      </c>
      <c r="J103" s="82">
        <f t="shared" si="30"/>
        <v>0</v>
      </c>
      <c r="K103" s="83">
        <v>3.9</v>
      </c>
      <c r="L103" s="84">
        <f t="shared" si="31"/>
        <v>0</v>
      </c>
    </row>
    <row r="104" spans="1:12" s="85" customFormat="1" ht="6.95" customHeight="1" x14ac:dyDescent="0.2">
      <c r="A104" s="86"/>
      <c r="B104" s="106"/>
      <c r="C104" s="102"/>
      <c r="D104" s="78"/>
      <c r="E104" s="103"/>
      <c r="F104" s="78"/>
      <c r="G104" s="80"/>
      <c r="H104" s="104"/>
      <c r="I104" s="80"/>
      <c r="J104" s="105"/>
      <c r="K104" s="83"/>
      <c r="L104" s="84"/>
    </row>
    <row r="105" spans="1:12" s="85" customFormat="1" ht="12.75" customHeight="1" x14ac:dyDescent="0.2">
      <c r="A105" s="86"/>
      <c r="B105" s="106" t="s">
        <v>84</v>
      </c>
      <c r="C105" s="95" t="s">
        <v>633</v>
      </c>
      <c r="D105" s="78" t="s">
        <v>634</v>
      </c>
      <c r="E105" s="100"/>
      <c r="F105" s="78" t="s">
        <v>188</v>
      </c>
      <c r="G105" s="80">
        <f t="shared" si="28"/>
        <v>841</v>
      </c>
      <c r="H105" s="81">
        <f t="shared" si="29"/>
        <v>0</v>
      </c>
      <c r="I105" s="80">
        <v>841</v>
      </c>
      <c r="J105" s="82">
        <f t="shared" si="30"/>
        <v>0</v>
      </c>
      <c r="K105" s="83">
        <v>1.2</v>
      </c>
      <c r="L105" s="84">
        <f t="shared" si="31"/>
        <v>0</v>
      </c>
    </row>
    <row r="106" spans="1:12" s="85" customFormat="1" ht="12.75" customHeight="1" x14ac:dyDescent="0.2">
      <c r="A106" s="86"/>
      <c r="B106" s="106" t="s">
        <v>84</v>
      </c>
      <c r="C106" s="95" t="s">
        <v>635</v>
      </c>
      <c r="D106" s="78" t="s">
        <v>636</v>
      </c>
      <c r="E106" s="100"/>
      <c r="F106" s="78" t="s">
        <v>188</v>
      </c>
      <c r="G106" s="80">
        <f t="shared" si="28"/>
        <v>681</v>
      </c>
      <c r="H106" s="81">
        <f t="shared" si="29"/>
        <v>0</v>
      </c>
      <c r="I106" s="80">
        <v>681</v>
      </c>
      <c r="J106" s="82">
        <f t="shared" si="30"/>
        <v>0</v>
      </c>
      <c r="K106" s="83">
        <v>1.52</v>
      </c>
      <c r="L106" s="84">
        <f t="shared" si="31"/>
        <v>0</v>
      </c>
    </row>
    <row r="107" spans="1:12" s="85" customFormat="1" ht="12.75" customHeight="1" x14ac:dyDescent="0.2">
      <c r="A107" s="86"/>
      <c r="B107" s="106" t="s">
        <v>84</v>
      </c>
      <c r="C107" s="95" t="s">
        <v>637</v>
      </c>
      <c r="D107" s="78" t="s">
        <v>638</v>
      </c>
      <c r="E107" s="100"/>
      <c r="F107" s="78" t="s">
        <v>188</v>
      </c>
      <c r="G107" s="80">
        <f t="shared" si="28"/>
        <v>808</v>
      </c>
      <c r="H107" s="81">
        <f t="shared" si="29"/>
        <v>0</v>
      </c>
      <c r="I107" s="80">
        <v>808</v>
      </c>
      <c r="J107" s="82">
        <f t="shared" si="30"/>
        <v>0</v>
      </c>
      <c r="K107" s="83">
        <v>1.88</v>
      </c>
      <c r="L107" s="84">
        <f t="shared" si="31"/>
        <v>0</v>
      </c>
    </row>
    <row r="108" spans="1:12" s="85" customFormat="1" ht="12.75" customHeight="1" x14ac:dyDescent="0.2">
      <c r="A108" s="86"/>
      <c r="B108" s="106" t="s">
        <v>84</v>
      </c>
      <c r="C108" s="95" t="s">
        <v>639</v>
      </c>
      <c r="D108" s="78" t="s">
        <v>640</v>
      </c>
      <c r="E108" s="100"/>
      <c r="F108" s="78" t="s">
        <v>188</v>
      </c>
      <c r="G108" s="80">
        <f t="shared" si="28"/>
        <v>1028</v>
      </c>
      <c r="H108" s="81">
        <f t="shared" si="29"/>
        <v>0</v>
      </c>
      <c r="I108" s="80">
        <v>1028</v>
      </c>
      <c r="J108" s="82">
        <f t="shared" si="30"/>
        <v>0</v>
      </c>
      <c r="K108" s="83">
        <v>2.76</v>
      </c>
      <c r="L108" s="84">
        <f t="shared" si="31"/>
        <v>0</v>
      </c>
    </row>
    <row r="109" spans="1:12" s="85" customFormat="1" ht="12.75" customHeight="1" x14ac:dyDescent="0.2">
      <c r="A109" s="86"/>
      <c r="B109" s="106" t="s">
        <v>84</v>
      </c>
      <c r="C109" s="95" t="s">
        <v>641</v>
      </c>
      <c r="D109" s="78" t="s">
        <v>642</v>
      </c>
      <c r="E109" s="100"/>
      <c r="F109" s="78" t="s">
        <v>188</v>
      </c>
      <c r="G109" s="80">
        <f t="shared" si="28"/>
        <v>1322.5</v>
      </c>
      <c r="H109" s="81">
        <f t="shared" si="29"/>
        <v>0</v>
      </c>
      <c r="I109" s="80">
        <v>1322.5</v>
      </c>
      <c r="J109" s="82">
        <f t="shared" si="30"/>
        <v>0</v>
      </c>
      <c r="K109" s="83">
        <v>3.8</v>
      </c>
      <c r="L109" s="84">
        <f t="shared" si="31"/>
        <v>0</v>
      </c>
    </row>
    <row r="110" spans="1:12" s="85" customFormat="1" ht="12.75" customHeight="1" x14ac:dyDescent="0.2">
      <c r="A110" s="86"/>
      <c r="B110" s="106" t="s">
        <v>84</v>
      </c>
      <c r="C110" s="95" t="s">
        <v>643</v>
      </c>
      <c r="D110" s="78" t="s">
        <v>644</v>
      </c>
      <c r="E110" s="100"/>
      <c r="F110" s="78" t="s">
        <v>188</v>
      </c>
      <c r="G110" s="80">
        <f t="shared" si="28"/>
        <v>1718.5</v>
      </c>
      <c r="H110" s="81">
        <f t="shared" si="29"/>
        <v>0</v>
      </c>
      <c r="I110" s="80">
        <v>1718.5</v>
      </c>
      <c r="J110" s="82">
        <f t="shared" si="30"/>
        <v>0</v>
      </c>
      <c r="K110" s="83">
        <v>5.03</v>
      </c>
      <c r="L110" s="84">
        <f t="shared" si="31"/>
        <v>0</v>
      </c>
    </row>
    <row r="111" spans="1:12" ht="12.75" customHeight="1" x14ac:dyDescent="0.25">
      <c r="D111" s="74"/>
      <c r="I111" s="111"/>
    </row>
    <row r="112" spans="1:12" ht="12.75" customHeight="1" x14ac:dyDescent="0.25">
      <c r="D112" s="19" t="s">
        <v>67</v>
      </c>
      <c r="I112" s="111"/>
    </row>
    <row r="113" spans="1:12" s="85" customFormat="1" ht="12.75" customHeight="1" x14ac:dyDescent="0.2">
      <c r="A113" s="86"/>
      <c r="B113" s="106" t="s">
        <v>84</v>
      </c>
      <c r="C113" s="95" t="s">
        <v>645</v>
      </c>
      <c r="D113" s="78" t="s">
        <v>646</v>
      </c>
      <c r="E113" s="100"/>
      <c r="F113" s="78" t="s">
        <v>188</v>
      </c>
      <c r="G113" s="80">
        <f t="shared" ref="G113:G118" si="32">I113*(1-J113)</f>
        <v>220</v>
      </c>
      <c r="H113" s="81">
        <f t="shared" ref="H113:H118" si="33">E113*G113</f>
        <v>0</v>
      </c>
      <c r="I113" s="80">
        <v>220</v>
      </c>
      <c r="J113" s="82">
        <f t="shared" ref="J113:J118" si="34">H$16/100</f>
        <v>0</v>
      </c>
      <c r="K113" s="83">
        <v>0.31</v>
      </c>
      <c r="L113" s="84">
        <f t="shared" ref="L113:L118" si="35">E113*K113</f>
        <v>0</v>
      </c>
    </row>
    <row r="114" spans="1:12" s="85" customFormat="1" ht="12.75" customHeight="1" x14ac:dyDescent="0.2">
      <c r="A114" s="86"/>
      <c r="B114" s="106" t="s">
        <v>84</v>
      </c>
      <c r="C114" s="95" t="s">
        <v>647</v>
      </c>
      <c r="D114" s="78" t="s">
        <v>648</v>
      </c>
      <c r="E114" s="100"/>
      <c r="F114" s="78" t="s">
        <v>188</v>
      </c>
      <c r="G114" s="80">
        <f t="shared" si="32"/>
        <v>286</v>
      </c>
      <c r="H114" s="81">
        <f t="shared" si="33"/>
        <v>0</v>
      </c>
      <c r="I114" s="80">
        <v>286</v>
      </c>
      <c r="J114" s="82">
        <f t="shared" si="34"/>
        <v>0</v>
      </c>
      <c r="K114" s="83">
        <v>0.48</v>
      </c>
      <c r="L114" s="84">
        <f t="shared" si="35"/>
        <v>0</v>
      </c>
    </row>
    <row r="115" spans="1:12" s="85" customFormat="1" ht="12.75" customHeight="1" x14ac:dyDescent="0.2">
      <c r="A115" s="86"/>
      <c r="B115" s="106" t="s">
        <v>84</v>
      </c>
      <c r="C115" s="95" t="s">
        <v>649</v>
      </c>
      <c r="D115" s="78" t="s">
        <v>650</v>
      </c>
      <c r="E115" s="100"/>
      <c r="F115" s="78" t="s">
        <v>188</v>
      </c>
      <c r="G115" s="80">
        <f t="shared" si="32"/>
        <v>367</v>
      </c>
      <c r="H115" s="81">
        <f t="shared" si="33"/>
        <v>0</v>
      </c>
      <c r="I115" s="80">
        <v>367</v>
      </c>
      <c r="J115" s="82">
        <f t="shared" si="34"/>
        <v>0</v>
      </c>
      <c r="K115" s="83">
        <v>0.67</v>
      </c>
      <c r="L115" s="84">
        <f t="shared" si="35"/>
        <v>0</v>
      </c>
    </row>
    <row r="116" spans="1:12" s="85" customFormat="1" ht="12.75" customHeight="1" x14ac:dyDescent="0.2">
      <c r="A116" s="86"/>
      <c r="B116" s="106" t="s">
        <v>84</v>
      </c>
      <c r="C116" s="95" t="s">
        <v>651</v>
      </c>
      <c r="D116" s="78" t="s">
        <v>652</v>
      </c>
      <c r="E116" s="100"/>
      <c r="F116" s="78" t="s">
        <v>188</v>
      </c>
      <c r="G116" s="80">
        <f t="shared" si="32"/>
        <v>515.5</v>
      </c>
      <c r="H116" s="81">
        <f t="shared" si="33"/>
        <v>0</v>
      </c>
      <c r="I116" s="80">
        <v>515.5</v>
      </c>
      <c r="J116" s="82">
        <f t="shared" si="34"/>
        <v>0</v>
      </c>
      <c r="K116" s="83">
        <v>1.1299999999999999</v>
      </c>
      <c r="L116" s="84">
        <f t="shared" si="35"/>
        <v>0</v>
      </c>
    </row>
    <row r="117" spans="1:12" s="85" customFormat="1" ht="12.75" customHeight="1" x14ac:dyDescent="0.2">
      <c r="A117" s="86"/>
      <c r="B117" s="106" t="s">
        <v>84</v>
      </c>
      <c r="C117" s="95" t="s">
        <v>653</v>
      </c>
      <c r="D117" s="78" t="s">
        <v>654</v>
      </c>
      <c r="E117" s="100"/>
      <c r="F117" s="78" t="s">
        <v>188</v>
      </c>
      <c r="G117" s="80">
        <f t="shared" si="32"/>
        <v>708.5</v>
      </c>
      <c r="H117" s="81">
        <f t="shared" si="33"/>
        <v>0</v>
      </c>
      <c r="I117" s="80">
        <v>708.5</v>
      </c>
      <c r="J117" s="82">
        <f t="shared" si="34"/>
        <v>0</v>
      </c>
      <c r="K117" s="83">
        <v>1.71</v>
      </c>
      <c r="L117" s="84">
        <f t="shared" si="35"/>
        <v>0</v>
      </c>
    </row>
    <row r="118" spans="1:12" s="85" customFormat="1" ht="12.75" customHeight="1" x14ac:dyDescent="0.2">
      <c r="A118" s="86"/>
      <c r="B118" s="106" t="s">
        <v>84</v>
      </c>
      <c r="C118" s="95" t="s">
        <v>655</v>
      </c>
      <c r="D118" s="78" t="s">
        <v>656</v>
      </c>
      <c r="E118" s="100"/>
      <c r="F118" s="78" t="s">
        <v>188</v>
      </c>
      <c r="G118" s="80">
        <f t="shared" si="32"/>
        <v>957</v>
      </c>
      <c r="H118" s="81">
        <f t="shared" si="33"/>
        <v>0</v>
      </c>
      <c r="I118" s="80">
        <v>957</v>
      </c>
      <c r="J118" s="82">
        <f t="shared" si="34"/>
        <v>0</v>
      </c>
      <c r="K118" s="83">
        <v>2.39</v>
      </c>
      <c r="L118" s="84">
        <f t="shared" si="35"/>
        <v>0</v>
      </c>
    </row>
    <row r="119" spans="1:12" ht="12.75" customHeight="1" x14ac:dyDescent="0.25">
      <c r="D119" s="75"/>
      <c r="I119" s="111"/>
    </row>
    <row r="120" spans="1:12" ht="12.75" customHeight="1" x14ac:dyDescent="0.25">
      <c r="D120" s="19" t="s">
        <v>68</v>
      </c>
      <c r="I120" s="111"/>
    </row>
    <row r="121" spans="1:12" s="85" customFormat="1" ht="12.75" customHeight="1" x14ac:dyDescent="0.2">
      <c r="A121" s="86"/>
      <c r="B121" s="106" t="s">
        <v>84</v>
      </c>
      <c r="C121" s="95" t="s">
        <v>657</v>
      </c>
      <c r="D121" s="78" t="s">
        <v>658</v>
      </c>
      <c r="E121" s="100"/>
      <c r="F121" s="78" t="s">
        <v>188</v>
      </c>
      <c r="G121" s="80">
        <f t="shared" ref="G121:G135" si="36">I121*(1-J121)</f>
        <v>314</v>
      </c>
      <c r="H121" s="81">
        <f t="shared" ref="H121:H135" si="37">E121*G121</f>
        <v>0</v>
      </c>
      <c r="I121" s="80">
        <v>314</v>
      </c>
      <c r="J121" s="82">
        <f t="shared" ref="J121:J135" si="38">H$16/100</f>
        <v>0</v>
      </c>
      <c r="K121" s="83">
        <v>0.31</v>
      </c>
      <c r="L121" s="84">
        <f t="shared" ref="L121:L135" si="39">E121*K121</f>
        <v>0</v>
      </c>
    </row>
    <row r="122" spans="1:12" s="85" customFormat="1" ht="6.95" customHeight="1" x14ac:dyDescent="0.2">
      <c r="A122" s="86"/>
      <c r="B122" s="106"/>
      <c r="C122" s="102"/>
      <c r="D122" s="78"/>
      <c r="E122" s="103"/>
      <c r="F122" s="78"/>
      <c r="G122" s="80"/>
      <c r="H122" s="104"/>
      <c r="I122" s="80"/>
      <c r="J122" s="105"/>
      <c r="K122" s="83"/>
      <c r="L122" s="84"/>
    </row>
    <row r="123" spans="1:12" s="85" customFormat="1" ht="12.75" customHeight="1" x14ac:dyDescent="0.2">
      <c r="A123" s="86"/>
      <c r="B123" s="106" t="s">
        <v>84</v>
      </c>
      <c r="C123" s="95" t="s">
        <v>659</v>
      </c>
      <c r="D123" s="78" t="s">
        <v>660</v>
      </c>
      <c r="E123" s="100"/>
      <c r="F123" s="78" t="s">
        <v>188</v>
      </c>
      <c r="G123" s="80">
        <f t="shared" si="36"/>
        <v>479</v>
      </c>
      <c r="H123" s="81">
        <f t="shared" si="37"/>
        <v>0</v>
      </c>
      <c r="I123" s="80">
        <v>479</v>
      </c>
      <c r="J123" s="82">
        <f t="shared" si="38"/>
        <v>0</v>
      </c>
      <c r="K123" s="83">
        <v>0.56999999999999995</v>
      </c>
      <c r="L123" s="84">
        <f t="shared" si="39"/>
        <v>0</v>
      </c>
    </row>
    <row r="124" spans="1:12" s="85" customFormat="1" ht="12.75" customHeight="1" x14ac:dyDescent="0.2">
      <c r="A124" s="86"/>
      <c r="B124" s="106" t="s">
        <v>84</v>
      </c>
      <c r="C124" s="95" t="s">
        <v>661</v>
      </c>
      <c r="D124" s="78" t="s">
        <v>662</v>
      </c>
      <c r="E124" s="100"/>
      <c r="F124" s="78" t="s">
        <v>188</v>
      </c>
      <c r="G124" s="80">
        <f t="shared" si="36"/>
        <v>654</v>
      </c>
      <c r="H124" s="81">
        <f t="shared" si="37"/>
        <v>0</v>
      </c>
      <c r="I124" s="80">
        <v>654</v>
      </c>
      <c r="J124" s="82">
        <f t="shared" si="38"/>
        <v>0</v>
      </c>
      <c r="K124" s="83">
        <v>0.71</v>
      </c>
      <c r="L124" s="84">
        <f t="shared" si="39"/>
        <v>0</v>
      </c>
    </row>
    <row r="125" spans="1:12" s="85" customFormat="1" ht="12.75" customHeight="1" x14ac:dyDescent="0.2">
      <c r="A125" s="86"/>
      <c r="B125" s="106" t="s">
        <v>84</v>
      </c>
      <c r="C125" s="95" t="s">
        <v>663</v>
      </c>
      <c r="D125" s="78" t="s">
        <v>664</v>
      </c>
      <c r="E125" s="100"/>
      <c r="F125" s="78" t="s">
        <v>188</v>
      </c>
      <c r="G125" s="80">
        <f t="shared" si="36"/>
        <v>542</v>
      </c>
      <c r="H125" s="81">
        <f t="shared" si="37"/>
        <v>0</v>
      </c>
      <c r="I125" s="80">
        <v>542</v>
      </c>
      <c r="J125" s="82">
        <f t="shared" si="38"/>
        <v>0</v>
      </c>
      <c r="K125" s="83">
        <v>0.84</v>
      </c>
      <c r="L125" s="84">
        <f t="shared" si="39"/>
        <v>0</v>
      </c>
    </row>
    <row r="126" spans="1:12" s="85" customFormat="1" ht="12.75" customHeight="1" x14ac:dyDescent="0.2">
      <c r="A126" s="86"/>
      <c r="B126" s="106" t="s">
        <v>84</v>
      </c>
      <c r="C126" s="95" t="s">
        <v>665</v>
      </c>
      <c r="D126" s="78" t="s">
        <v>666</v>
      </c>
      <c r="E126" s="100"/>
      <c r="F126" s="78" t="s">
        <v>188</v>
      </c>
      <c r="G126" s="80">
        <f t="shared" si="36"/>
        <v>608</v>
      </c>
      <c r="H126" s="81">
        <f t="shared" si="37"/>
        <v>0</v>
      </c>
      <c r="I126" s="80">
        <v>608</v>
      </c>
      <c r="J126" s="82">
        <f t="shared" si="38"/>
        <v>0</v>
      </c>
      <c r="K126" s="83">
        <v>1.1200000000000001</v>
      </c>
      <c r="L126" s="84">
        <f t="shared" si="39"/>
        <v>0</v>
      </c>
    </row>
    <row r="127" spans="1:12" s="85" customFormat="1" ht="12.75" customHeight="1" x14ac:dyDescent="0.2">
      <c r="A127" s="86"/>
      <c r="B127" s="106" t="s">
        <v>84</v>
      </c>
      <c r="C127" s="95" t="s">
        <v>667</v>
      </c>
      <c r="D127" s="78" t="s">
        <v>668</v>
      </c>
      <c r="E127" s="100"/>
      <c r="F127" s="78" t="s">
        <v>188</v>
      </c>
      <c r="G127" s="80">
        <f t="shared" si="36"/>
        <v>867</v>
      </c>
      <c r="H127" s="81">
        <f t="shared" si="37"/>
        <v>0</v>
      </c>
      <c r="I127" s="80">
        <v>867</v>
      </c>
      <c r="J127" s="82">
        <f t="shared" si="38"/>
        <v>0</v>
      </c>
      <c r="K127" s="83">
        <v>1.39</v>
      </c>
      <c r="L127" s="84">
        <f t="shared" si="39"/>
        <v>0</v>
      </c>
    </row>
    <row r="128" spans="1:12" s="85" customFormat="1" ht="12.75" customHeight="1" x14ac:dyDescent="0.2">
      <c r="A128" s="86"/>
      <c r="B128" s="106" t="s">
        <v>84</v>
      </c>
      <c r="C128" s="95" t="s">
        <v>669</v>
      </c>
      <c r="D128" s="78" t="s">
        <v>670</v>
      </c>
      <c r="E128" s="100"/>
      <c r="F128" s="78" t="s">
        <v>188</v>
      </c>
      <c r="G128" s="80">
        <f t="shared" si="36"/>
        <v>835</v>
      </c>
      <c r="H128" s="81">
        <f t="shared" si="37"/>
        <v>0</v>
      </c>
      <c r="I128" s="80">
        <v>835</v>
      </c>
      <c r="J128" s="82">
        <f t="shared" si="38"/>
        <v>0</v>
      </c>
      <c r="K128" s="83">
        <v>1.67</v>
      </c>
      <c r="L128" s="84">
        <f t="shared" si="39"/>
        <v>0</v>
      </c>
    </row>
    <row r="129" spans="1:12" s="85" customFormat="1" ht="6.95" customHeight="1" x14ac:dyDescent="0.2">
      <c r="A129" s="86"/>
      <c r="B129" s="106"/>
      <c r="C129" s="102"/>
      <c r="D129" s="78"/>
      <c r="E129" s="103"/>
      <c r="F129" s="78"/>
      <c r="G129" s="80"/>
      <c r="H129" s="104"/>
      <c r="I129" s="80"/>
      <c r="J129" s="105"/>
      <c r="K129" s="83"/>
      <c r="L129" s="84"/>
    </row>
    <row r="130" spans="1:12" s="85" customFormat="1" ht="12.75" customHeight="1" x14ac:dyDescent="0.2">
      <c r="A130" s="86"/>
      <c r="B130" s="106" t="s">
        <v>84</v>
      </c>
      <c r="C130" s="95" t="s">
        <v>671</v>
      </c>
      <c r="D130" s="78" t="s">
        <v>672</v>
      </c>
      <c r="E130" s="100"/>
      <c r="F130" s="78" t="s">
        <v>188</v>
      </c>
      <c r="G130" s="80">
        <f t="shared" si="36"/>
        <v>783</v>
      </c>
      <c r="H130" s="81">
        <f t="shared" si="37"/>
        <v>0</v>
      </c>
      <c r="I130" s="80">
        <v>783</v>
      </c>
      <c r="J130" s="82">
        <f t="shared" si="38"/>
        <v>0</v>
      </c>
      <c r="K130" s="83">
        <v>0.89</v>
      </c>
      <c r="L130" s="84">
        <f t="shared" si="39"/>
        <v>0</v>
      </c>
    </row>
    <row r="131" spans="1:12" s="85" customFormat="1" ht="12.75" customHeight="1" x14ac:dyDescent="0.2">
      <c r="A131" s="86"/>
      <c r="B131" s="106" t="s">
        <v>84</v>
      </c>
      <c r="C131" s="95" t="s">
        <v>673</v>
      </c>
      <c r="D131" s="78" t="s">
        <v>674</v>
      </c>
      <c r="E131" s="100"/>
      <c r="F131" s="78" t="s">
        <v>188</v>
      </c>
      <c r="G131" s="80">
        <f t="shared" si="36"/>
        <v>908</v>
      </c>
      <c r="H131" s="81">
        <f t="shared" si="37"/>
        <v>0</v>
      </c>
      <c r="I131" s="80">
        <v>908</v>
      </c>
      <c r="J131" s="82">
        <f t="shared" si="38"/>
        <v>0</v>
      </c>
      <c r="K131" s="83">
        <v>1.06</v>
      </c>
      <c r="L131" s="84">
        <f t="shared" si="39"/>
        <v>0</v>
      </c>
    </row>
    <row r="132" spans="1:12" s="85" customFormat="1" ht="12.75" customHeight="1" x14ac:dyDescent="0.2">
      <c r="A132" s="86"/>
      <c r="B132" s="106" t="s">
        <v>84</v>
      </c>
      <c r="C132" s="95" t="s">
        <v>675</v>
      </c>
      <c r="D132" s="78" t="s">
        <v>676</v>
      </c>
      <c r="E132" s="100"/>
      <c r="F132" s="78" t="s">
        <v>188</v>
      </c>
      <c r="G132" s="80">
        <f t="shared" si="36"/>
        <v>670</v>
      </c>
      <c r="H132" s="81">
        <f t="shared" si="37"/>
        <v>0</v>
      </c>
      <c r="I132" s="80">
        <v>670</v>
      </c>
      <c r="J132" s="82">
        <f t="shared" si="38"/>
        <v>0</v>
      </c>
      <c r="K132" s="83">
        <v>1.22</v>
      </c>
      <c r="L132" s="84">
        <f t="shared" si="39"/>
        <v>0</v>
      </c>
    </row>
    <row r="133" spans="1:12" s="85" customFormat="1" ht="12.75" customHeight="1" x14ac:dyDescent="0.2">
      <c r="A133" s="86"/>
      <c r="B133" s="106" t="s">
        <v>84</v>
      </c>
      <c r="C133" s="95" t="s">
        <v>677</v>
      </c>
      <c r="D133" s="78" t="s">
        <v>678</v>
      </c>
      <c r="E133" s="100"/>
      <c r="F133" s="78" t="s">
        <v>188</v>
      </c>
      <c r="G133" s="80">
        <f t="shared" si="36"/>
        <v>857</v>
      </c>
      <c r="H133" s="81">
        <f t="shared" si="37"/>
        <v>0</v>
      </c>
      <c r="I133" s="80">
        <v>857</v>
      </c>
      <c r="J133" s="82">
        <f t="shared" si="38"/>
        <v>0</v>
      </c>
      <c r="K133" s="83">
        <v>1.55</v>
      </c>
      <c r="L133" s="84">
        <f t="shared" si="39"/>
        <v>0</v>
      </c>
    </row>
    <row r="134" spans="1:12" s="85" customFormat="1" ht="12.75" customHeight="1" x14ac:dyDescent="0.2">
      <c r="A134" s="86"/>
      <c r="B134" s="106" t="s">
        <v>84</v>
      </c>
      <c r="C134" s="95" t="s">
        <v>679</v>
      </c>
      <c r="D134" s="78" t="s">
        <v>680</v>
      </c>
      <c r="E134" s="100"/>
      <c r="F134" s="78" t="s">
        <v>188</v>
      </c>
      <c r="G134" s="80">
        <f t="shared" si="36"/>
        <v>1084</v>
      </c>
      <c r="H134" s="81">
        <f t="shared" si="37"/>
        <v>0</v>
      </c>
      <c r="I134" s="80">
        <v>1084</v>
      </c>
      <c r="J134" s="82">
        <f t="shared" si="38"/>
        <v>0</v>
      </c>
      <c r="K134" s="83">
        <v>1.89</v>
      </c>
      <c r="L134" s="84">
        <f t="shared" si="39"/>
        <v>0</v>
      </c>
    </row>
    <row r="135" spans="1:12" s="85" customFormat="1" ht="12.75" customHeight="1" x14ac:dyDescent="0.2">
      <c r="A135" s="86"/>
      <c r="B135" s="106" t="s">
        <v>84</v>
      </c>
      <c r="C135" s="95" t="s">
        <v>681</v>
      </c>
      <c r="D135" s="78" t="s">
        <v>682</v>
      </c>
      <c r="E135" s="100"/>
      <c r="F135" s="78" t="s">
        <v>188</v>
      </c>
      <c r="G135" s="80">
        <f t="shared" si="36"/>
        <v>1003</v>
      </c>
      <c r="H135" s="81">
        <f t="shared" si="37"/>
        <v>0</v>
      </c>
      <c r="I135" s="80">
        <v>1003</v>
      </c>
      <c r="J135" s="82">
        <f t="shared" si="38"/>
        <v>0</v>
      </c>
      <c r="K135" s="83">
        <v>2.2200000000000002</v>
      </c>
      <c r="L135" s="84">
        <f t="shared" si="39"/>
        <v>0</v>
      </c>
    </row>
    <row r="136" spans="1:12" ht="12.75" customHeight="1" x14ac:dyDescent="0.25">
      <c r="D136" s="75"/>
      <c r="I136" s="111"/>
    </row>
    <row r="137" spans="1:12" ht="12.75" customHeight="1" x14ac:dyDescent="0.25">
      <c r="D137" s="19" t="s">
        <v>69</v>
      </c>
      <c r="I137" s="111"/>
    </row>
    <row r="138" spans="1:12" s="85" customFormat="1" ht="12.75" customHeight="1" x14ac:dyDescent="0.2">
      <c r="A138" s="86"/>
      <c r="B138" s="106" t="s">
        <v>84</v>
      </c>
      <c r="C138" s="95" t="s">
        <v>683</v>
      </c>
      <c r="D138" s="78" t="s">
        <v>684</v>
      </c>
      <c r="E138" s="100"/>
      <c r="F138" s="78" t="s">
        <v>188</v>
      </c>
      <c r="G138" s="80">
        <f t="shared" ref="G138:G143" si="40">I138*(1-J138)</f>
        <v>220</v>
      </c>
      <c r="H138" s="81">
        <f t="shared" ref="H138:H143" si="41">E138*G138</f>
        <v>0</v>
      </c>
      <c r="I138" s="80">
        <v>220</v>
      </c>
      <c r="J138" s="82">
        <f t="shared" ref="J138:J143" si="42">H$16/100</f>
        <v>0</v>
      </c>
      <c r="K138" s="83">
        <v>0.27</v>
      </c>
      <c r="L138" s="84">
        <f t="shared" ref="L138:L143" si="43">E138*K138</f>
        <v>0</v>
      </c>
    </row>
    <row r="139" spans="1:12" s="85" customFormat="1" ht="12.75" customHeight="1" x14ac:dyDescent="0.2">
      <c r="A139" s="86"/>
      <c r="B139" s="106" t="s">
        <v>84</v>
      </c>
      <c r="C139" s="95" t="s">
        <v>685</v>
      </c>
      <c r="D139" s="78" t="s">
        <v>686</v>
      </c>
      <c r="E139" s="100"/>
      <c r="F139" s="78" t="s">
        <v>188</v>
      </c>
      <c r="G139" s="80">
        <f t="shared" si="40"/>
        <v>259</v>
      </c>
      <c r="H139" s="81">
        <f t="shared" si="41"/>
        <v>0</v>
      </c>
      <c r="I139" s="80">
        <v>259</v>
      </c>
      <c r="J139" s="82">
        <f t="shared" si="42"/>
        <v>0</v>
      </c>
      <c r="K139" s="83">
        <v>0.37</v>
      </c>
      <c r="L139" s="84">
        <f t="shared" si="43"/>
        <v>0</v>
      </c>
    </row>
    <row r="140" spans="1:12" s="85" customFormat="1" ht="12.75" customHeight="1" x14ac:dyDescent="0.2">
      <c r="A140" s="86"/>
      <c r="B140" s="106" t="s">
        <v>84</v>
      </c>
      <c r="C140" s="95" t="s">
        <v>687</v>
      </c>
      <c r="D140" s="78" t="s">
        <v>688</v>
      </c>
      <c r="E140" s="100"/>
      <c r="F140" s="78" t="s">
        <v>188</v>
      </c>
      <c r="G140" s="80">
        <f t="shared" si="40"/>
        <v>288.5</v>
      </c>
      <c r="H140" s="81">
        <f t="shared" si="41"/>
        <v>0</v>
      </c>
      <c r="I140" s="80">
        <v>288.5</v>
      </c>
      <c r="J140" s="82">
        <f t="shared" si="42"/>
        <v>0</v>
      </c>
      <c r="K140" s="83">
        <v>0.47</v>
      </c>
      <c r="L140" s="84">
        <f t="shared" si="43"/>
        <v>0</v>
      </c>
    </row>
    <row r="141" spans="1:12" s="85" customFormat="1" ht="12.75" customHeight="1" x14ac:dyDescent="0.2">
      <c r="A141" s="86"/>
      <c r="B141" s="106" t="s">
        <v>84</v>
      </c>
      <c r="C141" s="95" t="s">
        <v>689</v>
      </c>
      <c r="D141" s="78" t="s">
        <v>690</v>
      </c>
      <c r="E141" s="100"/>
      <c r="F141" s="78" t="s">
        <v>188</v>
      </c>
      <c r="G141" s="80">
        <f t="shared" si="40"/>
        <v>337.5</v>
      </c>
      <c r="H141" s="81">
        <f t="shared" si="41"/>
        <v>0</v>
      </c>
      <c r="I141" s="80">
        <v>337.5</v>
      </c>
      <c r="J141" s="82">
        <f t="shared" si="42"/>
        <v>0</v>
      </c>
      <c r="K141" s="83">
        <v>0.67</v>
      </c>
      <c r="L141" s="84">
        <f t="shared" si="43"/>
        <v>0</v>
      </c>
    </row>
    <row r="142" spans="1:12" s="85" customFormat="1" ht="12.75" customHeight="1" x14ac:dyDescent="0.2">
      <c r="A142" s="86"/>
      <c r="B142" s="106" t="s">
        <v>84</v>
      </c>
      <c r="C142" s="95" t="s">
        <v>691</v>
      </c>
      <c r="D142" s="78" t="s">
        <v>692</v>
      </c>
      <c r="E142" s="100"/>
      <c r="F142" s="78" t="s">
        <v>188</v>
      </c>
      <c r="G142" s="80">
        <f t="shared" si="40"/>
        <v>472</v>
      </c>
      <c r="H142" s="81">
        <f t="shared" si="41"/>
        <v>0</v>
      </c>
      <c r="I142" s="80">
        <v>472</v>
      </c>
      <c r="J142" s="82">
        <f t="shared" si="42"/>
        <v>0</v>
      </c>
      <c r="K142" s="83">
        <v>0.88</v>
      </c>
      <c r="L142" s="84">
        <f t="shared" si="43"/>
        <v>0</v>
      </c>
    </row>
    <row r="143" spans="1:12" s="85" customFormat="1" ht="12.75" customHeight="1" x14ac:dyDescent="0.2">
      <c r="A143" s="86"/>
      <c r="B143" s="106" t="s">
        <v>84</v>
      </c>
      <c r="C143" s="95" t="s">
        <v>693</v>
      </c>
      <c r="D143" s="78" t="s">
        <v>694</v>
      </c>
      <c r="E143" s="100"/>
      <c r="F143" s="78" t="s">
        <v>188</v>
      </c>
      <c r="G143" s="80">
        <f t="shared" si="40"/>
        <v>506</v>
      </c>
      <c r="H143" s="81">
        <f t="shared" si="41"/>
        <v>0</v>
      </c>
      <c r="I143" s="80">
        <v>506</v>
      </c>
      <c r="J143" s="82">
        <f t="shared" si="42"/>
        <v>0</v>
      </c>
      <c r="K143" s="83">
        <v>1.08</v>
      </c>
      <c r="L143" s="84">
        <f t="shared" si="43"/>
        <v>0</v>
      </c>
    </row>
    <row r="144" spans="1:12" ht="12.75" customHeight="1" x14ac:dyDescent="0.25">
      <c r="D144" s="75"/>
      <c r="I144" s="111"/>
    </row>
    <row r="145" spans="1:12" ht="12.75" customHeight="1" x14ac:dyDescent="0.25">
      <c r="D145" s="19" t="s">
        <v>70</v>
      </c>
      <c r="I145" s="111"/>
    </row>
    <row r="146" spans="1:12" s="85" customFormat="1" ht="12.75" customHeight="1" x14ac:dyDescent="0.2">
      <c r="A146" s="86"/>
      <c r="B146" s="106" t="s">
        <v>84</v>
      </c>
      <c r="C146" s="95" t="s">
        <v>695</v>
      </c>
      <c r="D146" s="78" t="s">
        <v>696</v>
      </c>
      <c r="E146" s="100"/>
      <c r="F146" s="78" t="s">
        <v>188</v>
      </c>
      <c r="G146" s="80">
        <f t="shared" ref="G146:G160" si="44">I146*(1-J146)</f>
        <v>283</v>
      </c>
      <c r="H146" s="81">
        <f t="shared" ref="H146:H160" si="45">E146*G146</f>
        <v>0</v>
      </c>
      <c r="I146" s="80">
        <v>283</v>
      </c>
      <c r="J146" s="82">
        <f t="shared" ref="J146:J160" si="46">H$16/100</f>
        <v>0</v>
      </c>
      <c r="K146" s="83">
        <v>0.3</v>
      </c>
      <c r="L146" s="84">
        <f t="shared" ref="L146:L160" si="47">E146*K146</f>
        <v>0</v>
      </c>
    </row>
    <row r="147" spans="1:12" s="85" customFormat="1" ht="6.95" customHeight="1" x14ac:dyDescent="0.2">
      <c r="A147" s="86"/>
      <c r="B147" s="106"/>
      <c r="C147" s="102"/>
      <c r="D147" s="78"/>
      <c r="E147" s="103"/>
      <c r="F147" s="78"/>
      <c r="G147" s="80"/>
      <c r="H147" s="104"/>
      <c r="I147" s="80"/>
      <c r="J147" s="105"/>
      <c r="K147" s="83"/>
      <c r="L147" s="84"/>
    </row>
    <row r="148" spans="1:12" s="85" customFormat="1" ht="12.75" customHeight="1" x14ac:dyDescent="0.2">
      <c r="A148" s="86"/>
      <c r="B148" s="106" t="s">
        <v>84</v>
      </c>
      <c r="C148" s="95" t="s">
        <v>697</v>
      </c>
      <c r="D148" s="78" t="s">
        <v>698</v>
      </c>
      <c r="E148" s="100"/>
      <c r="F148" s="78" t="s">
        <v>188</v>
      </c>
      <c r="G148" s="80">
        <f t="shared" si="44"/>
        <v>452</v>
      </c>
      <c r="H148" s="81">
        <f t="shared" si="45"/>
        <v>0</v>
      </c>
      <c r="I148" s="80">
        <v>452</v>
      </c>
      <c r="J148" s="82">
        <f t="shared" si="46"/>
        <v>0</v>
      </c>
      <c r="K148" s="83">
        <v>0.51</v>
      </c>
      <c r="L148" s="84">
        <f t="shared" si="47"/>
        <v>0</v>
      </c>
    </row>
    <row r="149" spans="1:12" s="85" customFormat="1" ht="12.75" customHeight="1" x14ac:dyDescent="0.2">
      <c r="A149" s="86"/>
      <c r="B149" s="106" t="s">
        <v>84</v>
      </c>
      <c r="C149" s="95" t="s">
        <v>699</v>
      </c>
      <c r="D149" s="78" t="s">
        <v>700</v>
      </c>
      <c r="E149" s="100"/>
      <c r="F149" s="78" t="s">
        <v>188</v>
      </c>
      <c r="G149" s="80">
        <f t="shared" si="44"/>
        <v>542</v>
      </c>
      <c r="H149" s="81">
        <f t="shared" si="45"/>
        <v>0</v>
      </c>
      <c r="I149" s="80">
        <v>542</v>
      </c>
      <c r="J149" s="82">
        <f t="shared" si="46"/>
        <v>0</v>
      </c>
      <c r="K149" s="83">
        <v>0.62</v>
      </c>
      <c r="L149" s="84">
        <f t="shared" si="47"/>
        <v>0</v>
      </c>
    </row>
    <row r="150" spans="1:12" s="85" customFormat="1" ht="12.75" customHeight="1" x14ac:dyDescent="0.2">
      <c r="A150" s="86"/>
      <c r="B150" s="106" t="s">
        <v>84</v>
      </c>
      <c r="C150" s="95" t="s">
        <v>701</v>
      </c>
      <c r="D150" s="78" t="s">
        <v>702</v>
      </c>
      <c r="E150" s="100"/>
      <c r="F150" s="78" t="s">
        <v>188</v>
      </c>
      <c r="G150" s="80">
        <f t="shared" si="44"/>
        <v>460</v>
      </c>
      <c r="H150" s="81">
        <f t="shared" si="45"/>
        <v>0</v>
      </c>
      <c r="I150" s="80">
        <v>460</v>
      </c>
      <c r="J150" s="82">
        <f t="shared" si="46"/>
        <v>0</v>
      </c>
      <c r="K150" s="83">
        <v>0.72</v>
      </c>
      <c r="L150" s="84">
        <f t="shared" si="47"/>
        <v>0</v>
      </c>
    </row>
    <row r="151" spans="1:12" s="85" customFormat="1" ht="12.75" customHeight="1" x14ac:dyDescent="0.2">
      <c r="A151" s="86"/>
      <c r="B151" s="106" t="s">
        <v>84</v>
      </c>
      <c r="C151" s="95" t="s">
        <v>703</v>
      </c>
      <c r="D151" s="78" t="s">
        <v>704</v>
      </c>
      <c r="E151" s="100"/>
      <c r="F151" s="78" t="s">
        <v>188</v>
      </c>
      <c r="G151" s="80">
        <f t="shared" si="44"/>
        <v>514</v>
      </c>
      <c r="H151" s="81">
        <f t="shared" si="45"/>
        <v>0</v>
      </c>
      <c r="I151" s="80">
        <v>514</v>
      </c>
      <c r="J151" s="82">
        <f t="shared" si="46"/>
        <v>0</v>
      </c>
      <c r="K151" s="83">
        <v>0.94</v>
      </c>
      <c r="L151" s="84">
        <f t="shared" si="47"/>
        <v>0</v>
      </c>
    </row>
    <row r="152" spans="1:12" s="85" customFormat="1" ht="12.75" customHeight="1" x14ac:dyDescent="0.2">
      <c r="A152" s="86"/>
      <c r="B152" s="106" t="s">
        <v>84</v>
      </c>
      <c r="C152" s="95" t="s">
        <v>705</v>
      </c>
      <c r="D152" s="78" t="s">
        <v>706</v>
      </c>
      <c r="E152" s="100"/>
      <c r="F152" s="78" t="s">
        <v>188</v>
      </c>
      <c r="G152" s="80">
        <f t="shared" si="44"/>
        <v>733</v>
      </c>
      <c r="H152" s="81">
        <f t="shared" si="45"/>
        <v>0</v>
      </c>
      <c r="I152" s="80">
        <v>733</v>
      </c>
      <c r="J152" s="82">
        <f t="shared" si="46"/>
        <v>0</v>
      </c>
      <c r="K152" s="83">
        <v>1.1499999999999999</v>
      </c>
      <c r="L152" s="84">
        <f t="shared" si="47"/>
        <v>0</v>
      </c>
    </row>
    <row r="153" spans="1:12" s="85" customFormat="1" ht="12.75" customHeight="1" x14ac:dyDescent="0.2">
      <c r="A153" s="86"/>
      <c r="B153" s="106" t="s">
        <v>84</v>
      </c>
      <c r="C153" s="95" t="s">
        <v>707</v>
      </c>
      <c r="D153" s="78" t="s">
        <v>708</v>
      </c>
      <c r="E153" s="100"/>
      <c r="F153" s="78" t="s">
        <v>188</v>
      </c>
      <c r="G153" s="80">
        <f t="shared" si="44"/>
        <v>892</v>
      </c>
      <c r="H153" s="81">
        <f t="shared" si="45"/>
        <v>0</v>
      </c>
      <c r="I153" s="80">
        <v>892</v>
      </c>
      <c r="J153" s="82">
        <f t="shared" si="46"/>
        <v>0</v>
      </c>
      <c r="K153" s="83">
        <v>1.37</v>
      </c>
      <c r="L153" s="84">
        <f t="shared" si="47"/>
        <v>0</v>
      </c>
    </row>
    <row r="154" spans="1:12" s="85" customFormat="1" ht="6.95" customHeight="1" x14ac:dyDescent="0.2">
      <c r="A154" s="86"/>
      <c r="B154" s="106"/>
      <c r="C154" s="102"/>
      <c r="D154" s="78"/>
      <c r="E154" s="103"/>
      <c r="F154" s="78"/>
      <c r="G154" s="80"/>
      <c r="H154" s="104"/>
      <c r="I154" s="80"/>
      <c r="J154" s="105"/>
      <c r="K154" s="83"/>
      <c r="L154" s="84"/>
    </row>
    <row r="155" spans="1:12" s="85" customFormat="1" ht="12.75" customHeight="1" x14ac:dyDescent="0.2">
      <c r="A155" s="86"/>
      <c r="B155" s="106" t="s">
        <v>84</v>
      </c>
      <c r="C155" s="95" t="s">
        <v>709</v>
      </c>
      <c r="D155" s="78" t="s">
        <v>710</v>
      </c>
      <c r="E155" s="100"/>
      <c r="F155" s="78" t="s">
        <v>188</v>
      </c>
      <c r="G155" s="80">
        <f t="shared" si="44"/>
        <v>618</v>
      </c>
      <c r="H155" s="81">
        <f t="shared" si="45"/>
        <v>0</v>
      </c>
      <c r="I155" s="80">
        <v>618</v>
      </c>
      <c r="J155" s="82">
        <f t="shared" si="46"/>
        <v>0</v>
      </c>
      <c r="K155" s="83">
        <v>0.77</v>
      </c>
      <c r="L155" s="84">
        <f t="shared" si="47"/>
        <v>0</v>
      </c>
    </row>
    <row r="156" spans="1:12" s="85" customFormat="1" ht="12.75" customHeight="1" x14ac:dyDescent="0.2">
      <c r="A156" s="86"/>
      <c r="B156" s="106" t="s">
        <v>84</v>
      </c>
      <c r="C156" s="95" t="s">
        <v>711</v>
      </c>
      <c r="D156" s="78" t="s">
        <v>712</v>
      </c>
      <c r="E156" s="100"/>
      <c r="F156" s="78" t="s">
        <v>188</v>
      </c>
      <c r="G156" s="80">
        <f t="shared" si="44"/>
        <v>586</v>
      </c>
      <c r="H156" s="81">
        <f t="shared" si="45"/>
        <v>0</v>
      </c>
      <c r="I156" s="80">
        <v>586</v>
      </c>
      <c r="J156" s="82">
        <f t="shared" si="46"/>
        <v>0</v>
      </c>
      <c r="K156" s="83">
        <v>0.88</v>
      </c>
      <c r="L156" s="84">
        <f t="shared" si="47"/>
        <v>0</v>
      </c>
    </row>
    <row r="157" spans="1:12" s="85" customFormat="1" ht="12.75" customHeight="1" x14ac:dyDescent="0.2">
      <c r="A157" s="86"/>
      <c r="B157" s="106" t="s">
        <v>84</v>
      </c>
      <c r="C157" s="95" t="s">
        <v>713</v>
      </c>
      <c r="D157" s="78" t="s">
        <v>714</v>
      </c>
      <c r="E157" s="100"/>
      <c r="F157" s="78" t="s">
        <v>188</v>
      </c>
      <c r="G157" s="80">
        <f t="shared" si="44"/>
        <v>689</v>
      </c>
      <c r="H157" s="81">
        <f t="shared" si="45"/>
        <v>0</v>
      </c>
      <c r="I157" s="80">
        <v>689</v>
      </c>
      <c r="J157" s="82">
        <f t="shared" si="46"/>
        <v>0</v>
      </c>
      <c r="K157" s="83">
        <v>0.98</v>
      </c>
      <c r="L157" s="84">
        <f t="shared" si="47"/>
        <v>0</v>
      </c>
    </row>
    <row r="158" spans="1:12" s="85" customFormat="1" ht="12.75" customHeight="1" x14ac:dyDescent="0.2">
      <c r="A158" s="86"/>
      <c r="B158" s="106" t="s">
        <v>84</v>
      </c>
      <c r="C158" s="95" t="s">
        <v>715</v>
      </c>
      <c r="D158" s="78" t="s">
        <v>716</v>
      </c>
      <c r="E158" s="100"/>
      <c r="F158" s="78" t="s">
        <v>188</v>
      </c>
      <c r="G158" s="80">
        <f t="shared" si="44"/>
        <v>907</v>
      </c>
      <c r="H158" s="81">
        <f t="shared" si="45"/>
        <v>0</v>
      </c>
      <c r="I158" s="80">
        <v>907</v>
      </c>
      <c r="J158" s="82">
        <f t="shared" si="46"/>
        <v>0</v>
      </c>
      <c r="K158" s="83">
        <v>1.2</v>
      </c>
      <c r="L158" s="84">
        <f t="shared" si="47"/>
        <v>0</v>
      </c>
    </row>
    <row r="159" spans="1:12" s="85" customFormat="1" ht="12.75" customHeight="1" x14ac:dyDescent="0.2">
      <c r="A159" s="86"/>
      <c r="B159" s="106" t="s">
        <v>84</v>
      </c>
      <c r="C159" s="95" t="s">
        <v>717</v>
      </c>
      <c r="D159" s="78" t="s">
        <v>718</v>
      </c>
      <c r="E159" s="100"/>
      <c r="F159" s="78" t="s">
        <v>188</v>
      </c>
      <c r="G159" s="80">
        <f t="shared" si="44"/>
        <v>880</v>
      </c>
      <c r="H159" s="81">
        <f t="shared" si="45"/>
        <v>0</v>
      </c>
      <c r="I159" s="80">
        <v>880</v>
      </c>
      <c r="J159" s="82">
        <f t="shared" si="46"/>
        <v>0</v>
      </c>
      <c r="K159" s="83">
        <v>1.41</v>
      </c>
      <c r="L159" s="84">
        <f t="shared" si="47"/>
        <v>0</v>
      </c>
    </row>
    <row r="160" spans="1:12" s="85" customFormat="1" ht="12.75" customHeight="1" x14ac:dyDescent="0.2">
      <c r="A160" s="86"/>
      <c r="B160" s="106" t="s">
        <v>84</v>
      </c>
      <c r="C160" s="95" t="s">
        <v>719</v>
      </c>
      <c r="D160" s="78" t="s">
        <v>720</v>
      </c>
      <c r="E160" s="100"/>
      <c r="F160" s="78" t="s">
        <v>188</v>
      </c>
      <c r="G160" s="80">
        <f t="shared" si="44"/>
        <v>974</v>
      </c>
      <c r="H160" s="81">
        <f t="shared" si="45"/>
        <v>0</v>
      </c>
      <c r="I160" s="80">
        <v>974</v>
      </c>
      <c r="J160" s="82">
        <f t="shared" si="46"/>
        <v>0</v>
      </c>
      <c r="K160" s="83">
        <v>1.63</v>
      </c>
      <c r="L160" s="84">
        <f t="shared" si="47"/>
        <v>0</v>
      </c>
    </row>
    <row r="161" spans="1:12" ht="12.75" customHeight="1" x14ac:dyDescent="0.25">
      <c r="D161" s="75"/>
      <c r="I161" s="111"/>
    </row>
    <row r="162" spans="1:12" ht="12.75" customHeight="1" x14ac:dyDescent="0.25">
      <c r="D162" s="19" t="s">
        <v>71</v>
      </c>
      <c r="I162" s="111"/>
    </row>
    <row r="163" spans="1:12" s="85" customFormat="1" ht="12.75" customHeight="1" x14ac:dyDescent="0.2">
      <c r="A163" s="86"/>
      <c r="B163" s="106" t="s">
        <v>84</v>
      </c>
      <c r="C163" s="95" t="s">
        <v>721</v>
      </c>
      <c r="D163" s="78" t="s">
        <v>722</v>
      </c>
      <c r="E163" s="100"/>
      <c r="F163" s="78" t="s">
        <v>188</v>
      </c>
      <c r="G163" s="80">
        <f t="shared" ref="G163:G168" si="48">I163*(1-J163)</f>
        <v>304</v>
      </c>
      <c r="H163" s="81">
        <f t="shared" ref="H163:H168" si="49">E163*G163</f>
        <v>0</v>
      </c>
      <c r="I163" s="80">
        <v>304</v>
      </c>
      <c r="J163" s="82">
        <f t="shared" ref="J163:J168" si="50">H$16/100</f>
        <v>0</v>
      </c>
      <c r="K163" s="83">
        <v>0.47</v>
      </c>
      <c r="L163" s="84">
        <f t="shared" ref="L163:L168" si="51">E163*K163</f>
        <v>0</v>
      </c>
    </row>
    <row r="164" spans="1:12" s="85" customFormat="1" ht="12.75" customHeight="1" x14ac:dyDescent="0.2">
      <c r="A164" s="86"/>
      <c r="B164" s="106" t="s">
        <v>84</v>
      </c>
      <c r="C164" s="95" t="s">
        <v>723</v>
      </c>
      <c r="D164" s="78" t="s">
        <v>724</v>
      </c>
      <c r="E164" s="100"/>
      <c r="F164" s="78" t="s">
        <v>188</v>
      </c>
      <c r="G164" s="80">
        <f t="shared" si="48"/>
        <v>343</v>
      </c>
      <c r="H164" s="81">
        <f t="shared" si="49"/>
        <v>0</v>
      </c>
      <c r="I164" s="80">
        <v>343</v>
      </c>
      <c r="J164" s="82">
        <f t="shared" si="50"/>
        <v>0</v>
      </c>
      <c r="K164" s="83">
        <v>0.64</v>
      </c>
      <c r="L164" s="84">
        <f t="shared" si="51"/>
        <v>0</v>
      </c>
    </row>
    <row r="165" spans="1:12" s="85" customFormat="1" ht="12.75" customHeight="1" x14ac:dyDescent="0.2">
      <c r="A165" s="86"/>
      <c r="B165" s="106" t="s">
        <v>84</v>
      </c>
      <c r="C165" s="95" t="s">
        <v>725</v>
      </c>
      <c r="D165" s="78" t="s">
        <v>726</v>
      </c>
      <c r="E165" s="100"/>
      <c r="F165" s="78" t="s">
        <v>188</v>
      </c>
      <c r="G165" s="80">
        <f t="shared" si="48"/>
        <v>409</v>
      </c>
      <c r="H165" s="81">
        <f t="shared" si="49"/>
        <v>0</v>
      </c>
      <c r="I165" s="80">
        <v>409</v>
      </c>
      <c r="J165" s="82">
        <f t="shared" si="50"/>
        <v>0</v>
      </c>
      <c r="K165" s="83">
        <v>0.82</v>
      </c>
      <c r="L165" s="84">
        <f t="shared" si="51"/>
        <v>0</v>
      </c>
    </row>
    <row r="166" spans="1:12" s="85" customFormat="1" ht="12.75" customHeight="1" x14ac:dyDescent="0.2">
      <c r="A166" s="86"/>
      <c r="B166" s="106" t="s">
        <v>84</v>
      </c>
      <c r="C166" s="95" t="s">
        <v>727</v>
      </c>
      <c r="D166" s="78" t="s">
        <v>728</v>
      </c>
      <c r="E166" s="100"/>
      <c r="F166" s="78" t="s">
        <v>188</v>
      </c>
      <c r="G166" s="80">
        <f t="shared" si="48"/>
        <v>489</v>
      </c>
      <c r="H166" s="81">
        <f t="shared" si="49"/>
        <v>0</v>
      </c>
      <c r="I166" s="80">
        <v>489</v>
      </c>
      <c r="J166" s="82">
        <f t="shared" si="50"/>
        <v>0</v>
      </c>
      <c r="K166" s="83">
        <v>1.18</v>
      </c>
      <c r="L166" s="84">
        <f t="shared" si="51"/>
        <v>0</v>
      </c>
    </row>
    <row r="167" spans="1:12" s="85" customFormat="1" ht="12.75" customHeight="1" x14ac:dyDescent="0.2">
      <c r="A167" s="86"/>
      <c r="B167" s="106" t="s">
        <v>84</v>
      </c>
      <c r="C167" s="95" t="s">
        <v>729</v>
      </c>
      <c r="D167" s="78" t="s">
        <v>730</v>
      </c>
      <c r="E167" s="100"/>
      <c r="F167" s="78" t="s">
        <v>188</v>
      </c>
      <c r="G167" s="80">
        <f t="shared" si="48"/>
        <v>590.5</v>
      </c>
      <c r="H167" s="81">
        <f t="shared" si="49"/>
        <v>0</v>
      </c>
      <c r="I167" s="80">
        <v>590.5</v>
      </c>
      <c r="J167" s="82">
        <f t="shared" si="50"/>
        <v>0</v>
      </c>
      <c r="K167" s="83">
        <v>1.53</v>
      </c>
      <c r="L167" s="84">
        <f t="shared" si="51"/>
        <v>0</v>
      </c>
    </row>
    <row r="168" spans="1:12" s="85" customFormat="1" ht="12.75" customHeight="1" x14ac:dyDescent="0.2">
      <c r="A168" s="86"/>
      <c r="B168" s="106" t="s">
        <v>84</v>
      </c>
      <c r="C168" s="95" t="s">
        <v>731</v>
      </c>
      <c r="D168" s="78" t="s">
        <v>732</v>
      </c>
      <c r="E168" s="100"/>
      <c r="F168" s="78" t="s">
        <v>188</v>
      </c>
      <c r="G168" s="80">
        <f t="shared" si="48"/>
        <v>713.5</v>
      </c>
      <c r="H168" s="81">
        <f t="shared" si="49"/>
        <v>0</v>
      </c>
      <c r="I168" s="80">
        <v>713.5</v>
      </c>
      <c r="J168" s="82">
        <f t="shared" si="50"/>
        <v>0</v>
      </c>
      <c r="K168" s="83">
        <v>1.88</v>
      </c>
      <c r="L168" s="84">
        <f t="shared" si="51"/>
        <v>0</v>
      </c>
    </row>
    <row r="169" spans="1:12" ht="12.75" customHeight="1" x14ac:dyDescent="0.25">
      <c r="I169" s="111"/>
    </row>
    <row r="170" spans="1:12" ht="12.75" customHeight="1" x14ac:dyDescent="0.25">
      <c r="D170" s="19" t="s">
        <v>72</v>
      </c>
      <c r="I170" s="111"/>
    </row>
    <row r="171" spans="1:12" s="85" customFormat="1" ht="12.75" customHeight="1" x14ac:dyDescent="0.2">
      <c r="A171" s="86"/>
      <c r="B171" s="106" t="s">
        <v>84</v>
      </c>
      <c r="C171" s="95" t="s">
        <v>733</v>
      </c>
      <c r="D171" s="78" t="s">
        <v>734</v>
      </c>
      <c r="E171" s="100"/>
      <c r="F171" s="78" t="s">
        <v>188</v>
      </c>
      <c r="G171" s="80">
        <f t="shared" ref="G171:G183" si="52">I171*(1-J171)</f>
        <v>568</v>
      </c>
      <c r="H171" s="81">
        <f t="shared" ref="H171:H183" si="53">E171*G171</f>
        <v>0</v>
      </c>
      <c r="I171" s="80">
        <v>568</v>
      </c>
      <c r="J171" s="82">
        <f t="shared" ref="J171:J183" si="54">H$16/100</f>
        <v>0</v>
      </c>
      <c r="K171" s="83">
        <v>1.0900000000000001</v>
      </c>
      <c r="L171" s="84">
        <f t="shared" ref="L171:L183" si="55">E171*K171</f>
        <v>0</v>
      </c>
    </row>
    <row r="172" spans="1:12" s="85" customFormat="1" ht="12.75" customHeight="1" x14ac:dyDescent="0.2">
      <c r="A172" s="86"/>
      <c r="B172" s="106" t="s">
        <v>84</v>
      </c>
      <c r="C172" s="95" t="s">
        <v>735</v>
      </c>
      <c r="D172" s="78" t="s">
        <v>736</v>
      </c>
      <c r="E172" s="100"/>
      <c r="F172" s="78" t="s">
        <v>188</v>
      </c>
      <c r="G172" s="80">
        <f t="shared" si="52"/>
        <v>685.5</v>
      </c>
      <c r="H172" s="81">
        <f t="shared" si="53"/>
        <v>0</v>
      </c>
      <c r="I172" s="80">
        <v>685.5</v>
      </c>
      <c r="J172" s="82">
        <f t="shared" si="54"/>
        <v>0</v>
      </c>
      <c r="K172" s="83">
        <v>1.45</v>
      </c>
      <c r="L172" s="84">
        <f t="shared" si="55"/>
        <v>0</v>
      </c>
    </row>
    <row r="173" spans="1:12" s="85" customFormat="1" ht="12.75" customHeight="1" x14ac:dyDescent="0.2">
      <c r="A173" s="86"/>
      <c r="B173" s="106" t="s">
        <v>84</v>
      </c>
      <c r="C173" s="95" t="s">
        <v>737</v>
      </c>
      <c r="D173" s="78" t="s">
        <v>738</v>
      </c>
      <c r="E173" s="100"/>
      <c r="F173" s="78" t="s">
        <v>188</v>
      </c>
      <c r="G173" s="80">
        <f t="shared" si="52"/>
        <v>818.5</v>
      </c>
      <c r="H173" s="81">
        <f t="shared" si="53"/>
        <v>0</v>
      </c>
      <c r="I173" s="80">
        <v>818.5</v>
      </c>
      <c r="J173" s="82">
        <f t="shared" si="54"/>
        <v>0</v>
      </c>
      <c r="K173" s="83">
        <v>1.98</v>
      </c>
      <c r="L173" s="84">
        <f t="shared" si="55"/>
        <v>0</v>
      </c>
    </row>
    <row r="174" spans="1:12" s="85" customFormat="1" ht="12.75" customHeight="1" x14ac:dyDescent="0.2">
      <c r="A174" s="86"/>
      <c r="B174" s="106" t="s">
        <v>84</v>
      </c>
      <c r="C174" s="95" t="s">
        <v>739</v>
      </c>
      <c r="D174" s="78" t="s">
        <v>740</v>
      </c>
      <c r="E174" s="100"/>
      <c r="F174" s="78" t="s">
        <v>188</v>
      </c>
      <c r="G174" s="80">
        <f t="shared" si="52"/>
        <v>1047.5</v>
      </c>
      <c r="H174" s="81">
        <f t="shared" si="53"/>
        <v>0</v>
      </c>
      <c r="I174" s="80">
        <v>1047.5</v>
      </c>
      <c r="J174" s="82">
        <f t="shared" si="54"/>
        <v>0</v>
      </c>
      <c r="K174" s="83">
        <v>2.78</v>
      </c>
      <c r="L174" s="84">
        <f t="shared" si="55"/>
        <v>0</v>
      </c>
    </row>
    <row r="175" spans="1:12" s="85" customFormat="1" ht="12.75" customHeight="1" x14ac:dyDescent="0.2">
      <c r="A175" s="86"/>
      <c r="B175" s="106" t="s">
        <v>84</v>
      </c>
      <c r="C175" s="95" t="s">
        <v>741</v>
      </c>
      <c r="D175" s="78" t="s">
        <v>742</v>
      </c>
      <c r="E175" s="100"/>
      <c r="F175" s="78" t="s">
        <v>188</v>
      </c>
      <c r="G175" s="80">
        <f t="shared" si="52"/>
        <v>1398</v>
      </c>
      <c r="H175" s="81">
        <f t="shared" si="53"/>
        <v>0</v>
      </c>
      <c r="I175" s="80">
        <v>1398</v>
      </c>
      <c r="J175" s="82">
        <f t="shared" si="54"/>
        <v>0</v>
      </c>
      <c r="K175" s="83">
        <v>3.89</v>
      </c>
      <c r="L175" s="84">
        <f t="shared" si="55"/>
        <v>0</v>
      </c>
    </row>
    <row r="176" spans="1:12" s="85" customFormat="1" ht="12.75" customHeight="1" x14ac:dyDescent="0.2">
      <c r="A176" s="86"/>
      <c r="B176" s="106" t="s">
        <v>84</v>
      </c>
      <c r="C176" s="95" t="s">
        <v>743</v>
      </c>
      <c r="D176" s="78" t="s">
        <v>744</v>
      </c>
      <c r="E176" s="100"/>
      <c r="F176" s="78" t="s">
        <v>188</v>
      </c>
      <c r="G176" s="80">
        <f t="shared" si="52"/>
        <v>1780.5</v>
      </c>
      <c r="H176" s="81">
        <f t="shared" si="53"/>
        <v>0</v>
      </c>
      <c r="I176" s="80">
        <v>1780.5</v>
      </c>
      <c r="J176" s="82">
        <f t="shared" si="54"/>
        <v>0</v>
      </c>
      <c r="K176" s="83">
        <v>5.18</v>
      </c>
      <c r="L176" s="84">
        <f t="shared" si="55"/>
        <v>0</v>
      </c>
    </row>
    <row r="177" spans="1:12" s="85" customFormat="1" ht="6.95" customHeight="1" x14ac:dyDescent="0.2">
      <c r="A177" s="86"/>
      <c r="B177" s="106"/>
      <c r="C177" s="102"/>
      <c r="D177" s="78"/>
      <c r="E177" s="103"/>
      <c r="F177" s="78"/>
      <c r="G177" s="80"/>
      <c r="H177" s="104"/>
      <c r="I177" s="80"/>
      <c r="J177" s="105"/>
      <c r="K177" s="83"/>
      <c r="L177" s="84"/>
    </row>
    <row r="178" spans="1:12" s="85" customFormat="1" ht="12.75" customHeight="1" x14ac:dyDescent="0.2">
      <c r="A178" s="86"/>
      <c r="B178" s="106" t="s">
        <v>84</v>
      </c>
      <c r="C178" s="95" t="s">
        <v>745</v>
      </c>
      <c r="D178" s="78" t="s">
        <v>746</v>
      </c>
      <c r="E178" s="100"/>
      <c r="F178" s="78" t="s">
        <v>188</v>
      </c>
      <c r="G178" s="80">
        <f t="shared" si="52"/>
        <v>724</v>
      </c>
      <c r="H178" s="81">
        <f t="shared" si="53"/>
        <v>0</v>
      </c>
      <c r="I178" s="80">
        <v>724</v>
      </c>
      <c r="J178" s="82">
        <f t="shared" si="54"/>
        <v>0</v>
      </c>
      <c r="K178" s="83">
        <v>1.36</v>
      </c>
      <c r="L178" s="84">
        <f t="shared" si="55"/>
        <v>0</v>
      </c>
    </row>
    <row r="179" spans="1:12" s="85" customFormat="1" ht="12.75" customHeight="1" x14ac:dyDescent="0.2">
      <c r="A179" s="86"/>
      <c r="B179" s="106" t="s">
        <v>84</v>
      </c>
      <c r="C179" s="95" t="s">
        <v>747</v>
      </c>
      <c r="D179" s="78" t="s">
        <v>748</v>
      </c>
      <c r="E179" s="100"/>
      <c r="F179" s="78" t="s">
        <v>188</v>
      </c>
      <c r="G179" s="80">
        <f t="shared" si="52"/>
        <v>1066</v>
      </c>
      <c r="H179" s="81">
        <f t="shared" si="53"/>
        <v>0</v>
      </c>
      <c r="I179" s="80">
        <v>1066</v>
      </c>
      <c r="J179" s="82">
        <f t="shared" si="54"/>
        <v>0</v>
      </c>
      <c r="K179" s="83">
        <v>1.72</v>
      </c>
      <c r="L179" s="84">
        <f t="shared" si="55"/>
        <v>0</v>
      </c>
    </row>
    <row r="180" spans="1:12" s="85" customFormat="1" ht="12.75" customHeight="1" x14ac:dyDescent="0.2">
      <c r="A180" s="86"/>
      <c r="B180" s="106" t="s">
        <v>84</v>
      </c>
      <c r="C180" s="95" t="s">
        <v>749</v>
      </c>
      <c r="D180" s="78" t="s">
        <v>750</v>
      </c>
      <c r="E180" s="100"/>
      <c r="F180" s="78" t="s">
        <v>188</v>
      </c>
      <c r="G180" s="80">
        <f t="shared" si="52"/>
        <v>982</v>
      </c>
      <c r="H180" s="81">
        <f t="shared" si="53"/>
        <v>0</v>
      </c>
      <c r="I180" s="80">
        <v>982</v>
      </c>
      <c r="J180" s="82">
        <f t="shared" si="54"/>
        <v>0</v>
      </c>
      <c r="K180" s="83">
        <v>2.2799999999999998</v>
      </c>
      <c r="L180" s="84">
        <f t="shared" si="55"/>
        <v>0</v>
      </c>
    </row>
    <row r="181" spans="1:12" s="85" customFormat="1" ht="12.75" customHeight="1" x14ac:dyDescent="0.2">
      <c r="A181" s="86"/>
      <c r="B181" s="106" t="s">
        <v>84</v>
      </c>
      <c r="C181" s="95" t="s">
        <v>751</v>
      </c>
      <c r="D181" s="78" t="s">
        <v>752</v>
      </c>
      <c r="E181" s="100"/>
      <c r="F181" s="78" t="s">
        <v>188</v>
      </c>
      <c r="G181" s="80">
        <f t="shared" si="52"/>
        <v>1319</v>
      </c>
      <c r="H181" s="81">
        <f t="shared" si="53"/>
        <v>0</v>
      </c>
      <c r="I181" s="80">
        <v>1319</v>
      </c>
      <c r="J181" s="82">
        <f t="shared" si="54"/>
        <v>0</v>
      </c>
      <c r="K181" s="83">
        <v>3.09</v>
      </c>
      <c r="L181" s="84">
        <f t="shared" si="55"/>
        <v>0</v>
      </c>
    </row>
    <row r="182" spans="1:12" s="85" customFormat="1" ht="12.75" customHeight="1" x14ac:dyDescent="0.2">
      <c r="A182" s="86"/>
      <c r="B182" s="106" t="s">
        <v>84</v>
      </c>
      <c r="C182" s="95" t="s">
        <v>753</v>
      </c>
      <c r="D182" s="78" t="s">
        <v>754</v>
      </c>
      <c r="E182" s="100"/>
      <c r="F182" s="78" t="s">
        <v>188</v>
      </c>
      <c r="G182" s="80">
        <f t="shared" si="52"/>
        <v>1491</v>
      </c>
      <c r="H182" s="81">
        <f t="shared" si="53"/>
        <v>0</v>
      </c>
      <c r="I182" s="80">
        <v>1491</v>
      </c>
      <c r="J182" s="82">
        <f t="shared" si="54"/>
        <v>0</v>
      </c>
      <c r="K182" s="83">
        <v>4.2300000000000004</v>
      </c>
      <c r="L182" s="84">
        <f t="shared" si="55"/>
        <v>0</v>
      </c>
    </row>
    <row r="183" spans="1:12" s="85" customFormat="1" ht="12.75" customHeight="1" x14ac:dyDescent="0.2">
      <c r="A183" s="86"/>
      <c r="B183" s="106" t="s">
        <v>84</v>
      </c>
      <c r="C183" s="95" t="s">
        <v>755</v>
      </c>
      <c r="D183" s="78" t="s">
        <v>756</v>
      </c>
      <c r="E183" s="100"/>
      <c r="F183" s="78" t="s">
        <v>188</v>
      </c>
      <c r="G183" s="80">
        <f t="shared" si="52"/>
        <v>1880.5</v>
      </c>
      <c r="H183" s="81">
        <f t="shared" si="53"/>
        <v>0</v>
      </c>
      <c r="I183" s="80">
        <v>1880.5</v>
      </c>
      <c r="J183" s="82">
        <f t="shared" si="54"/>
        <v>0</v>
      </c>
      <c r="K183" s="83">
        <v>5.55</v>
      </c>
      <c r="L183" s="84">
        <f t="shared" si="55"/>
        <v>0</v>
      </c>
    </row>
    <row r="184" spans="1:12" ht="12.75" customHeight="1" x14ac:dyDescent="0.25">
      <c r="I184" s="111"/>
    </row>
    <row r="185" spans="1:12" ht="12.75" customHeight="1" x14ac:dyDescent="0.25">
      <c r="D185" s="19" t="s">
        <v>73</v>
      </c>
      <c r="I185" s="111"/>
    </row>
    <row r="186" spans="1:12" s="85" customFormat="1" ht="12.75" customHeight="1" x14ac:dyDescent="0.2">
      <c r="A186" s="86"/>
      <c r="B186" s="106" t="s">
        <v>84</v>
      </c>
      <c r="C186" s="95" t="s">
        <v>757</v>
      </c>
      <c r="D186" s="78" t="s">
        <v>758</v>
      </c>
      <c r="E186" s="100"/>
      <c r="F186" s="78" t="s">
        <v>188</v>
      </c>
      <c r="G186" s="80">
        <f t="shared" ref="G186:G191" si="56">I186*(1-J186)</f>
        <v>324</v>
      </c>
      <c r="H186" s="81">
        <f t="shared" ref="H186:H191" si="57">E186*G186</f>
        <v>0</v>
      </c>
      <c r="I186" s="80">
        <v>324</v>
      </c>
      <c r="J186" s="82">
        <f t="shared" ref="J186:J191" si="58">H$16/100</f>
        <v>0</v>
      </c>
      <c r="K186" s="83">
        <v>0.53</v>
      </c>
      <c r="L186" s="84">
        <f t="shared" ref="L186:L191" si="59">E186*K186</f>
        <v>0</v>
      </c>
    </row>
    <row r="187" spans="1:12" s="85" customFormat="1" ht="12.75" customHeight="1" x14ac:dyDescent="0.2">
      <c r="A187" s="86"/>
      <c r="B187" s="106" t="s">
        <v>84</v>
      </c>
      <c r="C187" s="95" t="s">
        <v>759</v>
      </c>
      <c r="D187" s="78" t="s">
        <v>760</v>
      </c>
      <c r="E187" s="100"/>
      <c r="F187" s="78" t="s">
        <v>188</v>
      </c>
      <c r="G187" s="80">
        <f t="shared" si="56"/>
        <v>387.5</v>
      </c>
      <c r="H187" s="81">
        <f t="shared" si="57"/>
        <v>0</v>
      </c>
      <c r="I187" s="80">
        <v>387.5</v>
      </c>
      <c r="J187" s="82">
        <f t="shared" si="58"/>
        <v>0</v>
      </c>
      <c r="K187" s="83">
        <v>0.77</v>
      </c>
      <c r="L187" s="84">
        <f t="shared" si="59"/>
        <v>0</v>
      </c>
    </row>
    <row r="188" spans="1:12" s="85" customFormat="1" ht="12.75" customHeight="1" x14ac:dyDescent="0.2">
      <c r="A188" s="86"/>
      <c r="B188" s="106" t="s">
        <v>84</v>
      </c>
      <c r="C188" s="95" t="s">
        <v>761</v>
      </c>
      <c r="D188" s="78" t="s">
        <v>762</v>
      </c>
      <c r="E188" s="100"/>
      <c r="F188" s="78" t="s">
        <v>188</v>
      </c>
      <c r="G188" s="80">
        <f t="shared" si="56"/>
        <v>483.5</v>
      </c>
      <c r="H188" s="81">
        <f t="shared" si="57"/>
        <v>0</v>
      </c>
      <c r="I188" s="80">
        <v>483.5</v>
      </c>
      <c r="J188" s="82">
        <f t="shared" si="58"/>
        <v>0</v>
      </c>
      <c r="K188" s="83">
        <v>1.04</v>
      </c>
      <c r="L188" s="84">
        <f t="shared" si="59"/>
        <v>0</v>
      </c>
    </row>
    <row r="189" spans="1:12" s="85" customFormat="1" ht="12.75" customHeight="1" x14ac:dyDescent="0.2">
      <c r="A189" s="86"/>
      <c r="B189" s="106" t="s">
        <v>84</v>
      </c>
      <c r="C189" s="95" t="s">
        <v>763</v>
      </c>
      <c r="D189" s="78" t="s">
        <v>764</v>
      </c>
      <c r="E189" s="100"/>
      <c r="F189" s="78" t="s">
        <v>188</v>
      </c>
      <c r="G189" s="80">
        <f t="shared" si="56"/>
        <v>664</v>
      </c>
      <c r="H189" s="81">
        <f t="shared" si="57"/>
        <v>0</v>
      </c>
      <c r="I189" s="80">
        <v>664</v>
      </c>
      <c r="J189" s="82">
        <f t="shared" si="58"/>
        <v>0</v>
      </c>
      <c r="K189" s="83">
        <v>1.68</v>
      </c>
      <c r="L189" s="84">
        <f t="shared" si="59"/>
        <v>0</v>
      </c>
    </row>
    <row r="190" spans="1:12" s="85" customFormat="1" ht="12.75" customHeight="1" x14ac:dyDescent="0.2">
      <c r="A190" s="86"/>
      <c r="B190" s="106" t="s">
        <v>84</v>
      </c>
      <c r="C190" s="95" t="s">
        <v>765</v>
      </c>
      <c r="D190" s="78" t="s">
        <v>766</v>
      </c>
      <c r="E190" s="100"/>
      <c r="F190" s="78" t="s">
        <v>188</v>
      </c>
      <c r="G190" s="80">
        <f t="shared" si="56"/>
        <v>955</v>
      </c>
      <c r="H190" s="81">
        <f t="shared" si="57"/>
        <v>0</v>
      </c>
      <c r="I190" s="80">
        <v>955</v>
      </c>
      <c r="J190" s="82">
        <f t="shared" si="58"/>
        <v>0</v>
      </c>
      <c r="K190" s="83">
        <v>2.4500000000000002</v>
      </c>
      <c r="L190" s="84">
        <f t="shared" si="59"/>
        <v>0</v>
      </c>
    </row>
    <row r="191" spans="1:12" s="85" customFormat="1" ht="12.75" customHeight="1" x14ac:dyDescent="0.2">
      <c r="A191" s="86"/>
      <c r="B191" s="106" t="s">
        <v>84</v>
      </c>
      <c r="C191" s="95" t="s">
        <v>767</v>
      </c>
      <c r="D191" s="78" t="s">
        <v>768</v>
      </c>
      <c r="E191" s="100"/>
      <c r="F191" s="78" t="s">
        <v>188</v>
      </c>
      <c r="G191" s="80">
        <f t="shared" si="56"/>
        <v>1307</v>
      </c>
      <c r="H191" s="81">
        <f t="shared" si="57"/>
        <v>0</v>
      </c>
      <c r="I191" s="80">
        <v>1307</v>
      </c>
      <c r="J191" s="82">
        <f t="shared" si="58"/>
        <v>0</v>
      </c>
      <c r="K191" s="83">
        <v>3.35</v>
      </c>
      <c r="L191" s="84">
        <f t="shared" si="59"/>
        <v>0</v>
      </c>
    </row>
    <row r="192" spans="1:12" ht="12.75" customHeight="1" x14ac:dyDescent="0.25">
      <c r="I192" s="111"/>
    </row>
    <row r="193" spans="1:12" ht="12.75" customHeight="1" x14ac:dyDescent="0.25">
      <c r="D193" s="19" t="s">
        <v>74</v>
      </c>
      <c r="I193" s="111"/>
    </row>
    <row r="194" spans="1:12" s="85" customFormat="1" ht="12.75" customHeight="1" x14ac:dyDescent="0.2">
      <c r="A194" s="88"/>
      <c r="B194" s="106" t="s">
        <v>84</v>
      </c>
      <c r="C194" s="96" t="s">
        <v>1124</v>
      </c>
      <c r="D194" s="78" t="s">
        <v>1125</v>
      </c>
      <c r="E194" s="79"/>
      <c r="F194" s="12" t="s">
        <v>188</v>
      </c>
      <c r="G194" s="89">
        <f t="shared" ref="G194:G208" si="60">I194*(1-J194)</f>
        <v>322</v>
      </c>
      <c r="H194" s="90">
        <f t="shared" ref="H194:H208" si="61">E194*G194</f>
        <v>0</v>
      </c>
      <c r="I194" s="89">
        <v>322</v>
      </c>
      <c r="J194" s="91">
        <f t="shared" ref="J194:J208" si="62">H$16/100</f>
        <v>0</v>
      </c>
      <c r="K194" s="92">
        <v>0.56000000000000005</v>
      </c>
      <c r="L194" s="35">
        <f t="shared" ref="L194:L208" si="63">E194*K194</f>
        <v>0</v>
      </c>
    </row>
    <row r="195" spans="1:12" s="85" customFormat="1" ht="6.95" customHeight="1" x14ac:dyDescent="0.2">
      <c r="A195" s="88"/>
      <c r="B195" s="106"/>
      <c r="C195" s="4"/>
      <c r="D195" s="78"/>
      <c r="E195" s="10"/>
      <c r="F195" s="12"/>
      <c r="G195" s="89"/>
      <c r="H195" s="32"/>
      <c r="I195" s="89"/>
      <c r="J195" s="109"/>
      <c r="K195" s="92"/>
      <c r="L195" s="35"/>
    </row>
    <row r="196" spans="1:12" s="85" customFormat="1" ht="12.75" customHeight="1" x14ac:dyDescent="0.2">
      <c r="A196" s="86"/>
      <c r="B196" s="106" t="s">
        <v>84</v>
      </c>
      <c r="C196" s="95" t="s">
        <v>769</v>
      </c>
      <c r="D196" s="78" t="s">
        <v>770</v>
      </c>
      <c r="E196" s="100"/>
      <c r="F196" s="78" t="s">
        <v>188</v>
      </c>
      <c r="G196" s="80">
        <f t="shared" si="60"/>
        <v>416</v>
      </c>
      <c r="H196" s="81">
        <f t="shared" si="61"/>
        <v>0</v>
      </c>
      <c r="I196" s="80">
        <v>416</v>
      </c>
      <c r="J196" s="82">
        <f t="shared" si="62"/>
        <v>0</v>
      </c>
      <c r="K196" s="83">
        <v>0.56000000000000005</v>
      </c>
      <c r="L196" s="84">
        <f t="shared" si="63"/>
        <v>0</v>
      </c>
    </row>
    <row r="197" spans="1:12" s="85" customFormat="1" ht="12.75" customHeight="1" x14ac:dyDescent="0.2">
      <c r="A197" s="86"/>
      <c r="B197" s="106" t="s">
        <v>84</v>
      </c>
      <c r="C197" s="95" t="s">
        <v>771</v>
      </c>
      <c r="D197" s="78" t="s">
        <v>772</v>
      </c>
      <c r="E197" s="100"/>
      <c r="F197" s="78" t="s">
        <v>188</v>
      </c>
      <c r="G197" s="80">
        <f t="shared" si="60"/>
        <v>477</v>
      </c>
      <c r="H197" s="81">
        <f t="shared" si="61"/>
        <v>0</v>
      </c>
      <c r="I197" s="80">
        <v>477</v>
      </c>
      <c r="J197" s="82">
        <f t="shared" si="62"/>
        <v>0</v>
      </c>
      <c r="K197" s="83">
        <v>0.63</v>
      </c>
      <c r="L197" s="84">
        <f t="shared" si="63"/>
        <v>0</v>
      </c>
    </row>
    <row r="198" spans="1:12" s="85" customFormat="1" ht="12.75" customHeight="1" x14ac:dyDescent="0.2">
      <c r="A198" s="86"/>
      <c r="B198" s="106" t="s">
        <v>84</v>
      </c>
      <c r="C198" s="95" t="s">
        <v>773</v>
      </c>
      <c r="D198" s="78" t="s">
        <v>774</v>
      </c>
      <c r="E198" s="100"/>
      <c r="F198" s="78" t="s">
        <v>188</v>
      </c>
      <c r="G198" s="80">
        <f t="shared" si="60"/>
        <v>453</v>
      </c>
      <c r="H198" s="81">
        <f t="shared" si="61"/>
        <v>0</v>
      </c>
      <c r="I198" s="80">
        <v>453</v>
      </c>
      <c r="J198" s="82">
        <f t="shared" si="62"/>
        <v>0</v>
      </c>
      <c r="K198" s="83">
        <v>0.72</v>
      </c>
      <c r="L198" s="84">
        <f t="shared" si="63"/>
        <v>0</v>
      </c>
    </row>
    <row r="199" spans="1:12" s="85" customFormat="1" ht="12.75" customHeight="1" x14ac:dyDescent="0.2">
      <c r="A199" s="86"/>
      <c r="B199" s="106" t="s">
        <v>84</v>
      </c>
      <c r="C199" s="95" t="s">
        <v>775</v>
      </c>
      <c r="D199" s="78" t="s">
        <v>776</v>
      </c>
      <c r="E199" s="100"/>
      <c r="F199" s="78" t="s">
        <v>188</v>
      </c>
      <c r="G199" s="80">
        <f t="shared" si="60"/>
        <v>536</v>
      </c>
      <c r="H199" s="81">
        <f t="shared" si="61"/>
        <v>0</v>
      </c>
      <c r="I199" s="80">
        <v>536</v>
      </c>
      <c r="J199" s="82">
        <f t="shared" si="62"/>
        <v>0</v>
      </c>
      <c r="K199" s="83">
        <v>0.87</v>
      </c>
      <c r="L199" s="84">
        <f t="shared" si="63"/>
        <v>0</v>
      </c>
    </row>
    <row r="200" spans="1:12" s="85" customFormat="1" ht="12.75" customHeight="1" x14ac:dyDescent="0.2">
      <c r="A200" s="86"/>
      <c r="B200" s="106" t="s">
        <v>84</v>
      </c>
      <c r="C200" s="95" t="s">
        <v>777</v>
      </c>
      <c r="D200" s="78" t="s">
        <v>778</v>
      </c>
      <c r="E200" s="100"/>
      <c r="F200" s="78" t="s">
        <v>188</v>
      </c>
      <c r="G200" s="80">
        <f t="shared" si="60"/>
        <v>595</v>
      </c>
      <c r="H200" s="81">
        <f t="shared" si="61"/>
        <v>0</v>
      </c>
      <c r="I200" s="80">
        <v>595</v>
      </c>
      <c r="J200" s="82">
        <f t="shared" si="62"/>
        <v>0</v>
      </c>
      <c r="K200" s="83">
        <v>1.04</v>
      </c>
      <c r="L200" s="84">
        <f t="shared" si="63"/>
        <v>0</v>
      </c>
    </row>
    <row r="201" spans="1:12" s="85" customFormat="1" ht="12.75" customHeight="1" x14ac:dyDescent="0.2">
      <c r="A201" s="86"/>
      <c r="B201" s="106" t="s">
        <v>84</v>
      </c>
      <c r="C201" s="95" t="s">
        <v>779</v>
      </c>
      <c r="D201" s="78" t="s">
        <v>780</v>
      </c>
      <c r="E201" s="100"/>
      <c r="F201" s="78" t="s">
        <v>188</v>
      </c>
      <c r="G201" s="80">
        <f t="shared" si="60"/>
        <v>683</v>
      </c>
      <c r="H201" s="81">
        <f t="shared" si="61"/>
        <v>0</v>
      </c>
      <c r="I201" s="80">
        <v>683</v>
      </c>
      <c r="J201" s="82">
        <f t="shared" si="62"/>
        <v>0</v>
      </c>
      <c r="K201" s="83">
        <v>1.2</v>
      </c>
      <c r="L201" s="84">
        <f t="shared" si="63"/>
        <v>0</v>
      </c>
    </row>
    <row r="202" spans="1:12" s="85" customFormat="1" ht="6.95" customHeight="1" x14ac:dyDescent="0.2">
      <c r="A202" s="86"/>
      <c r="B202" s="106"/>
      <c r="C202" s="102"/>
      <c r="D202" s="78"/>
      <c r="E202" s="103"/>
      <c r="F202" s="78"/>
      <c r="G202" s="80"/>
      <c r="H202" s="104"/>
      <c r="I202" s="80"/>
      <c r="J202" s="105"/>
      <c r="K202" s="83"/>
      <c r="L202" s="84"/>
    </row>
    <row r="203" spans="1:12" s="85" customFormat="1" ht="12.75" customHeight="1" x14ac:dyDescent="0.2">
      <c r="A203" s="86"/>
      <c r="B203" s="106" t="s">
        <v>84</v>
      </c>
      <c r="C203" s="95" t="s">
        <v>781</v>
      </c>
      <c r="D203" s="78" t="s">
        <v>782</v>
      </c>
      <c r="E203" s="100"/>
      <c r="F203" s="78" t="s">
        <v>188</v>
      </c>
      <c r="G203" s="80">
        <f t="shared" si="60"/>
        <v>472</v>
      </c>
      <c r="H203" s="81">
        <f t="shared" si="61"/>
        <v>0</v>
      </c>
      <c r="I203" s="80">
        <v>472</v>
      </c>
      <c r="J203" s="82">
        <f t="shared" si="62"/>
        <v>0</v>
      </c>
      <c r="K203" s="83">
        <v>0.71</v>
      </c>
      <c r="L203" s="84">
        <f t="shared" si="63"/>
        <v>0</v>
      </c>
    </row>
    <row r="204" spans="1:12" s="85" customFormat="1" ht="12.75" customHeight="1" x14ac:dyDescent="0.2">
      <c r="A204" s="86"/>
      <c r="B204" s="106" t="s">
        <v>84</v>
      </c>
      <c r="C204" s="95" t="s">
        <v>783</v>
      </c>
      <c r="D204" s="78" t="s">
        <v>784</v>
      </c>
      <c r="E204" s="100"/>
      <c r="F204" s="78" t="s">
        <v>188</v>
      </c>
      <c r="G204" s="80">
        <f t="shared" si="60"/>
        <v>569</v>
      </c>
      <c r="H204" s="81">
        <f t="shared" si="61"/>
        <v>0</v>
      </c>
      <c r="I204" s="80">
        <v>569</v>
      </c>
      <c r="J204" s="82">
        <f t="shared" si="62"/>
        <v>0</v>
      </c>
      <c r="K204" s="83">
        <v>0.79</v>
      </c>
      <c r="L204" s="84">
        <f t="shared" si="63"/>
        <v>0</v>
      </c>
    </row>
    <row r="205" spans="1:12" s="85" customFormat="1" ht="12.75" customHeight="1" x14ac:dyDescent="0.2">
      <c r="A205" s="86"/>
      <c r="B205" s="106" t="s">
        <v>84</v>
      </c>
      <c r="C205" s="95" t="s">
        <v>785</v>
      </c>
      <c r="D205" s="78" t="s">
        <v>786</v>
      </c>
      <c r="E205" s="100"/>
      <c r="F205" s="78" t="s">
        <v>188</v>
      </c>
      <c r="G205" s="80">
        <f t="shared" si="60"/>
        <v>549</v>
      </c>
      <c r="H205" s="81">
        <f t="shared" si="61"/>
        <v>0</v>
      </c>
      <c r="I205" s="80">
        <v>549</v>
      </c>
      <c r="J205" s="82">
        <f t="shared" si="62"/>
        <v>0</v>
      </c>
      <c r="K205" s="83">
        <v>0.86</v>
      </c>
      <c r="L205" s="84">
        <f t="shared" si="63"/>
        <v>0</v>
      </c>
    </row>
    <row r="206" spans="1:12" s="85" customFormat="1" ht="12.75" customHeight="1" x14ac:dyDescent="0.2">
      <c r="A206" s="86"/>
      <c r="B206" s="106" t="s">
        <v>84</v>
      </c>
      <c r="C206" s="95" t="s">
        <v>787</v>
      </c>
      <c r="D206" s="78" t="s">
        <v>788</v>
      </c>
      <c r="E206" s="100"/>
      <c r="F206" s="78" t="s">
        <v>188</v>
      </c>
      <c r="G206" s="80">
        <f t="shared" si="60"/>
        <v>572</v>
      </c>
      <c r="H206" s="81">
        <f t="shared" si="61"/>
        <v>0</v>
      </c>
      <c r="I206" s="80">
        <v>572</v>
      </c>
      <c r="J206" s="82">
        <f t="shared" si="62"/>
        <v>0</v>
      </c>
      <c r="K206" s="83">
        <v>1.03</v>
      </c>
      <c r="L206" s="84">
        <f t="shared" si="63"/>
        <v>0</v>
      </c>
    </row>
    <row r="207" spans="1:12" s="85" customFormat="1" ht="12.75" customHeight="1" x14ac:dyDescent="0.2">
      <c r="A207" s="86"/>
      <c r="B207" s="106" t="s">
        <v>84</v>
      </c>
      <c r="C207" s="95" t="s">
        <v>789</v>
      </c>
      <c r="D207" s="78" t="s">
        <v>790</v>
      </c>
      <c r="E207" s="100"/>
      <c r="F207" s="78" t="s">
        <v>188</v>
      </c>
      <c r="G207" s="80">
        <f t="shared" si="60"/>
        <v>628</v>
      </c>
      <c r="H207" s="81">
        <f t="shared" si="61"/>
        <v>0</v>
      </c>
      <c r="I207" s="80">
        <v>628</v>
      </c>
      <c r="J207" s="82">
        <f t="shared" si="62"/>
        <v>0</v>
      </c>
      <c r="K207" s="83">
        <v>1.19</v>
      </c>
      <c r="L207" s="84">
        <f t="shared" si="63"/>
        <v>0</v>
      </c>
    </row>
    <row r="208" spans="1:12" s="85" customFormat="1" ht="12.75" customHeight="1" x14ac:dyDescent="0.2">
      <c r="A208" s="86"/>
      <c r="B208" s="106" t="s">
        <v>84</v>
      </c>
      <c r="C208" s="95" t="s">
        <v>791</v>
      </c>
      <c r="D208" s="78" t="s">
        <v>792</v>
      </c>
      <c r="E208" s="100"/>
      <c r="F208" s="78" t="s">
        <v>188</v>
      </c>
      <c r="G208" s="80">
        <f t="shared" si="60"/>
        <v>687.5</v>
      </c>
      <c r="H208" s="81">
        <f t="shared" si="61"/>
        <v>0</v>
      </c>
      <c r="I208" s="80">
        <v>687.5</v>
      </c>
      <c r="J208" s="82">
        <f t="shared" si="62"/>
        <v>0</v>
      </c>
      <c r="K208" s="83">
        <v>1.35</v>
      </c>
      <c r="L208" s="84">
        <f t="shared" si="63"/>
        <v>0</v>
      </c>
    </row>
    <row r="209" spans="1:12" ht="12.75" customHeight="1" x14ac:dyDescent="0.25">
      <c r="I209" s="111"/>
    </row>
    <row r="210" spans="1:12" ht="12.75" customHeight="1" x14ac:dyDescent="0.25">
      <c r="D210" s="19" t="s">
        <v>75</v>
      </c>
      <c r="I210" s="111"/>
    </row>
    <row r="211" spans="1:12" s="85" customFormat="1" ht="12.75" customHeight="1" x14ac:dyDescent="0.2">
      <c r="A211" s="86"/>
      <c r="B211" s="106" t="s">
        <v>84</v>
      </c>
      <c r="C211" s="95" t="s">
        <v>793</v>
      </c>
      <c r="D211" s="78" t="s">
        <v>794</v>
      </c>
      <c r="E211" s="100"/>
      <c r="F211" s="78" t="s">
        <v>188</v>
      </c>
      <c r="G211" s="80">
        <f t="shared" ref="G211:G216" si="64">I211*(1-J211)</f>
        <v>159</v>
      </c>
      <c r="H211" s="81">
        <f t="shared" ref="H211:H216" si="65">E211*G211</f>
        <v>0</v>
      </c>
      <c r="I211" s="80">
        <v>159</v>
      </c>
      <c r="J211" s="82">
        <f t="shared" ref="J211:J216" si="66">H$16/100</f>
        <v>0</v>
      </c>
      <c r="K211" s="83">
        <v>0.26</v>
      </c>
      <c r="L211" s="84">
        <f t="shared" ref="L211:L216" si="67">E211*K211</f>
        <v>0</v>
      </c>
    </row>
    <row r="212" spans="1:12" s="85" customFormat="1" ht="12.75" customHeight="1" x14ac:dyDescent="0.2">
      <c r="A212" s="86"/>
      <c r="B212" s="106" t="s">
        <v>84</v>
      </c>
      <c r="C212" s="95" t="s">
        <v>795</v>
      </c>
      <c r="D212" s="78" t="s">
        <v>796</v>
      </c>
      <c r="E212" s="100"/>
      <c r="F212" s="78" t="s">
        <v>188</v>
      </c>
      <c r="G212" s="80">
        <f t="shared" si="64"/>
        <v>150</v>
      </c>
      <c r="H212" s="81">
        <f t="shared" si="65"/>
        <v>0</v>
      </c>
      <c r="I212" s="80">
        <v>150</v>
      </c>
      <c r="J212" s="82">
        <f t="shared" si="66"/>
        <v>0</v>
      </c>
      <c r="K212" s="83">
        <v>0.31</v>
      </c>
      <c r="L212" s="84">
        <f t="shared" si="67"/>
        <v>0</v>
      </c>
    </row>
    <row r="213" spans="1:12" s="85" customFormat="1" ht="12.75" customHeight="1" x14ac:dyDescent="0.2">
      <c r="A213" s="86"/>
      <c r="B213" s="106" t="s">
        <v>84</v>
      </c>
      <c r="C213" s="95" t="s">
        <v>797</v>
      </c>
      <c r="D213" s="78" t="s">
        <v>798</v>
      </c>
      <c r="E213" s="100"/>
      <c r="F213" s="78" t="s">
        <v>188</v>
      </c>
      <c r="G213" s="80">
        <f t="shared" si="64"/>
        <v>201</v>
      </c>
      <c r="H213" s="81">
        <f t="shared" si="65"/>
        <v>0</v>
      </c>
      <c r="I213" s="80">
        <v>201</v>
      </c>
      <c r="J213" s="82">
        <f t="shared" si="66"/>
        <v>0</v>
      </c>
      <c r="K213" s="83">
        <v>0.38</v>
      </c>
      <c r="L213" s="84">
        <f t="shared" si="67"/>
        <v>0</v>
      </c>
    </row>
    <row r="214" spans="1:12" s="85" customFormat="1" ht="12.75" customHeight="1" x14ac:dyDescent="0.2">
      <c r="A214" s="86"/>
      <c r="B214" s="106" t="s">
        <v>84</v>
      </c>
      <c r="C214" s="95" t="s">
        <v>799</v>
      </c>
      <c r="D214" s="78" t="s">
        <v>800</v>
      </c>
      <c r="E214" s="100"/>
      <c r="F214" s="78" t="s">
        <v>188</v>
      </c>
      <c r="G214" s="80">
        <f t="shared" si="64"/>
        <v>234.5</v>
      </c>
      <c r="H214" s="81">
        <f t="shared" si="65"/>
        <v>0</v>
      </c>
      <c r="I214" s="80">
        <v>234.5</v>
      </c>
      <c r="J214" s="82">
        <f t="shared" si="66"/>
        <v>0</v>
      </c>
      <c r="K214" s="83">
        <v>0.51</v>
      </c>
      <c r="L214" s="84">
        <f t="shared" si="67"/>
        <v>0</v>
      </c>
    </row>
    <row r="215" spans="1:12" s="85" customFormat="1" ht="12.75" customHeight="1" x14ac:dyDescent="0.2">
      <c r="A215" s="86"/>
      <c r="B215" s="106" t="s">
        <v>84</v>
      </c>
      <c r="C215" s="95" t="s">
        <v>801</v>
      </c>
      <c r="D215" s="78" t="s">
        <v>802</v>
      </c>
      <c r="E215" s="100"/>
      <c r="F215" s="78" t="s">
        <v>188</v>
      </c>
      <c r="G215" s="80">
        <f t="shared" si="64"/>
        <v>346</v>
      </c>
      <c r="H215" s="81">
        <f t="shared" si="65"/>
        <v>0</v>
      </c>
      <c r="I215" s="80">
        <v>346</v>
      </c>
      <c r="J215" s="82">
        <f t="shared" si="66"/>
        <v>0</v>
      </c>
      <c r="K215" s="83">
        <v>0.63</v>
      </c>
      <c r="L215" s="84">
        <f t="shared" si="67"/>
        <v>0</v>
      </c>
    </row>
    <row r="216" spans="1:12" s="85" customFormat="1" ht="12.75" customHeight="1" x14ac:dyDescent="0.2">
      <c r="A216" s="86"/>
      <c r="B216" s="106" t="s">
        <v>84</v>
      </c>
      <c r="C216" s="95" t="s">
        <v>803</v>
      </c>
      <c r="D216" s="78" t="s">
        <v>804</v>
      </c>
      <c r="E216" s="100"/>
      <c r="F216" s="78" t="s">
        <v>188</v>
      </c>
      <c r="G216" s="80">
        <f t="shared" si="64"/>
        <v>382</v>
      </c>
      <c r="H216" s="81">
        <f t="shared" si="65"/>
        <v>0</v>
      </c>
      <c r="I216" s="80">
        <v>382</v>
      </c>
      <c r="J216" s="82">
        <f t="shared" si="66"/>
        <v>0</v>
      </c>
      <c r="K216" s="83">
        <v>0.76</v>
      </c>
      <c r="L216" s="84">
        <f t="shared" si="67"/>
        <v>0</v>
      </c>
    </row>
    <row r="217" spans="1:12" ht="12.75" customHeight="1" x14ac:dyDescent="0.25">
      <c r="I217" s="111"/>
    </row>
    <row r="218" spans="1:12" ht="12.75" customHeight="1" x14ac:dyDescent="0.25">
      <c r="D218" s="19" t="s">
        <v>76</v>
      </c>
      <c r="I218" s="111"/>
    </row>
    <row r="219" spans="1:12" s="85" customFormat="1" ht="12.75" customHeight="1" x14ac:dyDescent="0.2">
      <c r="A219" s="86"/>
      <c r="B219" s="106" t="s">
        <v>84</v>
      </c>
      <c r="C219" s="95" t="s">
        <v>805</v>
      </c>
      <c r="D219" s="78" t="s">
        <v>806</v>
      </c>
      <c r="E219" s="100"/>
      <c r="F219" s="78" t="s">
        <v>188</v>
      </c>
      <c r="G219" s="80">
        <f t="shared" ref="G219:G225" si="68">I219*(1-J219)</f>
        <v>60</v>
      </c>
      <c r="H219" s="81">
        <f t="shared" ref="H219:H225" si="69">E219*G219</f>
        <v>0</v>
      </c>
      <c r="I219" s="80">
        <v>60</v>
      </c>
      <c r="J219" s="82">
        <f t="shared" ref="J219:J225" si="70">H$16/100</f>
        <v>0</v>
      </c>
      <c r="K219" s="83">
        <v>0.06</v>
      </c>
      <c r="L219" s="84">
        <f t="shared" ref="L219:L225" si="71">E219*K219</f>
        <v>0</v>
      </c>
    </row>
    <row r="220" spans="1:12" s="85" customFormat="1" ht="6.95" customHeight="1" x14ac:dyDescent="0.2">
      <c r="A220" s="86"/>
      <c r="B220" s="106"/>
      <c r="C220" s="102"/>
      <c r="D220" s="78"/>
      <c r="E220" s="103"/>
      <c r="F220" s="78"/>
      <c r="G220" s="80"/>
      <c r="H220" s="104"/>
      <c r="I220" s="80"/>
      <c r="J220" s="105"/>
      <c r="K220" s="83"/>
      <c r="L220" s="84"/>
    </row>
    <row r="221" spans="1:12" s="85" customFormat="1" ht="12.75" customHeight="1" x14ac:dyDescent="0.2">
      <c r="A221" s="86"/>
      <c r="B221" s="106" t="s">
        <v>84</v>
      </c>
      <c r="C221" s="95" t="s">
        <v>807</v>
      </c>
      <c r="D221" s="78" t="s">
        <v>808</v>
      </c>
      <c r="E221" s="100"/>
      <c r="F221" s="78" t="s">
        <v>188</v>
      </c>
      <c r="G221" s="80">
        <f t="shared" si="68"/>
        <v>59</v>
      </c>
      <c r="H221" s="81">
        <f t="shared" si="69"/>
        <v>0</v>
      </c>
      <c r="I221" s="80">
        <v>59</v>
      </c>
      <c r="J221" s="82">
        <f t="shared" si="70"/>
        <v>0</v>
      </c>
      <c r="K221" s="83">
        <v>0.05</v>
      </c>
      <c r="L221" s="84">
        <f t="shared" si="71"/>
        <v>0</v>
      </c>
    </row>
    <row r="222" spans="1:12" s="85" customFormat="1" ht="12.75" customHeight="1" x14ac:dyDescent="0.2">
      <c r="A222" s="86"/>
      <c r="B222" s="106" t="s">
        <v>84</v>
      </c>
      <c r="C222" s="95" t="s">
        <v>809</v>
      </c>
      <c r="D222" s="78" t="s">
        <v>810</v>
      </c>
      <c r="E222" s="100"/>
      <c r="F222" s="78" t="s">
        <v>188</v>
      </c>
      <c r="G222" s="80">
        <f t="shared" si="68"/>
        <v>66</v>
      </c>
      <c r="H222" s="81">
        <f t="shared" si="69"/>
        <v>0</v>
      </c>
      <c r="I222" s="80">
        <v>66</v>
      </c>
      <c r="J222" s="82">
        <f t="shared" si="70"/>
        <v>0</v>
      </c>
      <c r="K222" s="83">
        <v>7.0000000000000007E-2</v>
      </c>
      <c r="L222" s="84">
        <f t="shared" si="71"/>
        <v>0</v>
      </c>
    </row>
    <row r="223" spans="1:12" s="85" customFormat="1" ht="6.95" customHeight="1" x14ac:dyDescent="0.2">
      <c r="A223" s="86"/>
      <c r="B223" s="106"/>
      <c r="C223" s="102"/>
      <c r="D223" s="78"/>
      <c r="E223" s="103"/>
      <c r="F223" s="78"/>
      <c r="G223" s="80"/>
      <c r="H223" s="104"/>
      <c r="I223" s="80"/>
      <c r="J223" s="105"/>
      <c r="K223" s="83"/>
      <c r="L223" s="84"/>
    </row>
    <row r="224" spans="1:12" s="85" customFormat="1" ht="12.75" customHeight="1" x14ac:dyDescent="0.2">
      <c r="A224" s="86"/>
      <c r="B224" s="106" t="s">
        <v>84</v>
      </c>
      <c r="C224" s="95" t="s">
        <v>811</v>
      </c>
      <c r="D224" s="78" t="s">
        <v>812</v>
      </c>
      <c r="E224" s="100"/>
      <c r="F224" s="78" t="s">
        <v>188</v>
      </c>
      <c r="G224" s="80">
        <f t="shared" si="68"/>
        <v>67</v>
      </c>
      <c r="H224" s="81">
        <f t="shared" si="69"/>
        <v>0</v>
      </c>
      <c r="I224" s="80">
        <v>67</v>
      </c>
      <c r="J224" s="82">
        <f t="shared" si="70"/>
        <v>0</v>
      </c>
      <c r="K224" s="83">
        <v>0.09</v>
      </c>
      <c r="L224" s="84">
        <f t="shared" si="71"/>
        <v>0</v>
      </c>
    </row>
    <row r="225" spans="1:12" s="85" customFormat="1" ht="12.75" customHeight="1" x14ac:dyDescent="0.2">
      <c r="A225" s="86"/>
      <c r="B225" s="106" t="s">
        <v>84</v>
      </c>
      <c r="C225" s="95" t="s">
        <v>813</v>
      </c>
      <c r="D225" s="78" t="s">
        <v>814</v>
      </c>
      <c r="E225" s="100"/>
      <c r="F225" s="78" t="s">
        <v>188</v>
      </c>
      <c r="G225" s="80">
        <f t="shared" si="68"/>
        <v>78</v>
      </c>
      <c r="H225" s="81">
        <f t="shared" si="69"/>
        <v>0</v>
      </c>
      <c r="I225" s="80">
        <v>78</v>
      </c>
      <c r="J225" s="82">
        <f t="shared" si="70"/>
        <v>0</v>
      </c>
      <c r="K225" s="83">
        <v>0.12</v>
      </c>
      <c r="L225" s="84">
        <f t="shared" si="71"/>
        <v>0</v>
      </c>
    </row>
    <row r="226" spans="1:12" ht="12.75" customHeight="1" x14ac:dyDescent="0.25">
      <c r="I226" s="111"/>
    </row>
    <row r="227" spans="1:12" ht="12.75" customHeight="1" x14ac:dyDescent="0.25">
      <c r="D227" s="19" t="s">
        <v>77</v>
      </c>
      <c r="I227" s="111"/>
    </row>
    <row r="228" spans="1:12" s="85" customFormat="1" ht="12.75" customHeight="1" x14ac:dyDescent="0.2">
      <c r="A228" s="86"/>
      <c r="B228" s="108" t="s">
        <v>84</v>
      </c>
      <c r="C228" s="95" t="s">
        <v>821</v>
      </c>
      <c r="D228" s="78" t="s">
        <v>822</v>
      </c>
      <c r="E228" s="100"/>
      <c r="F228" s="78" t="s">
        <v>188</v>
      </c>
      <c r="G228" s="80">
        <f>I228*(1-J228)</f>
        <v>193</v>
      </c>
      <c r="H228" s="81">
        <f>E228*G228</f>
        <v>0</v>
      </c>
      <c r="I228" s="80">
        <v>193</v>
      </c>
      <c r="J228" s="82">
        <f>I$16/100</f>
        <v>0</v>
      </c>
      <c r="K228" s="83">
        <v>0.25</v>
      </c>
      <c r="L228" s="84">
        <f>E228*K228</f>
        <v>0</v>
      </c>
    </row>
    <row r="229" spans="1:12" ht="12.75" customHeight="1" x14ac:dyDescent="0.25">
      <c r="I229" s="111"/>
    </row>
    <row r="230" spans="1:12" ht="12.75" customHeight="1" x14ac:dyDescent="0.25">
      <c r="D230" s="19" t="s">
        <v>79</v>
      </c>
      <c r="I230" s="111"/>
    </row>
    <row r="231" spans="1:12" s="85" customFormat="1" ht="12.75" customHeight="1" x14ac:dyDescent="0.2">
      <c r="A231" s="86"/>
      <c r="B231" s="106" t="s">
        <v>84</v>
      </c>
      <c r="C231" s="98" t="s">
        <v>815</v>
      </c>
      <c r="D231" s="78" t="s">
        <v>816</v>
      </c>
      <c r="E231" s="100"/>
      <c r="F231" s="78" t="s">
        <v>188</v>
      </c>
      <c r="G231" s="80">
        <f t="shared" ref="G231:G233" si="72">I231*(1-J231)</f>
        <v>82</v>
      </c>
      <c r="H231" s="81">
        <f t="shared" ref="H231:H233" si="73">E231*G231</f>
        <v>0</v>
      </c>
      <c r="I231" s="80">
        <v>82</v>
      </c>
      <c r="J231" s="82">
        <f t="shared" ref="J231:J233" si="74">H$16/100</f>
        <v>0</v>
      </c>
      <c r="K231" s="83">
        <v>0.19</v>
      </c>
      <c r="L231" s="84">
        <f t="shared" ref="L231:L233" si="75">E231*K231</f>
        <v>0</v>
      </c>
    </row>
    <row r="232" spans="1:12" s="85" customFormat="1" ht="12.75" customHeight="1" x14ac:dyDescent="0.2">
      <c r="A232" s="86"/>
      <c r="B232" s="106" t="s">
        <v>84</v>
      </c>
      <c r="C232" s="99" t="s">
        <v>817</v>
      </c>
      <c r="D232" s="78" t="s">
        <v>818</v>
      </c>
      <c r="E232" s="100"/>
      <c r="F232" s="78" t="s">
        <v>188</v>
      </c>
      <c r="G232" s="80">
        <f t="shared" si="72"/>
        <v>94</v>
      </c>
      <c r="H232" s="81">
        <f t="shared" si="73"/>
        <v>0</v>
      </c>
      <c r="I232" s="80">
        <v>94</v>
      </c>
      <c r="J232" s="82">
        <f t="shared" si="74"/>
        <v>0</v>
      </c>
      <c r="K232" s="83">
        <v>0.25</v>
      </c>
      <c r="L232" s="84">
        <f t="shared" si="75"/>
        <v>0</v>
      </c>
    </row>
    <row r="233" spans="1:12" s="85" customFormat="1" ht="12.75" customHeight="1" x14ac:dyDescent="0.2">
      <c r="A233" s="86"/>
      <c r="B233" s="106" t="s">
        <v>84</v>
      </c>
      <c r="C233" s="99" t="s">
        <v>819</v>
      </c>
      <c r="D233" s="78" t="s">
        <v>820</v>
      </c>
      <c r="E233" s="100"/>
      <c r="F233" s="78" t="s">
        <v>188</v>
      </c>
      <c r="G233" s="80">
        <f t="shared" si="72"/>
        <v>106</v>
      </c>
      <c r="H233" s="81">
        <f t="shared" si="73"/>
        <v>0</v>
      </c>
      <c r="I233" s="80">
        <v>106</v>
      </c>
      <c r="J233" s="82">
        <f t="shared" si="74"/>
        <v>0</v>
      </c>
      <c r="K233" s="83">
        <v>0.3</v>
      </c>
      <c r="L233" s="84">
        <f t="shared" si="75"/>
        <v>0</v>
      </c>
    </row>
    <row r="234" spans="1:12" ht="12.75" customHeight="1" x14ac:dyDescent="0.25">
      <c r="I234" s="111"/>
    </row>
    <row r="235" spans="1:12" ht="12.75" customHeight="1" x14ac:dyDescent="0.25">
      <c r="D235" s="19" t="s">
        <v>829</v>
      </c>
      <c r="I235" s="111"/>
    </row>
    <row r="236" spans="1:12" s="85" customFormat="1" ht="12.75" customHeight="1" x14ac:dyDescent="0.2">
      <c r="A236" s="86"/>
      <c r="B236" s="106" t="s">
        <v>84</v>
      </c>
      <c r="C236" s="98" t="s">
        <v>823</v>
      </c>
      <c r="D236" s="78" t="s">
        <v>824</v>
      </c>
      <c r="E236" s="100"/>
      <c r="F236" s="78" t="s">
        <v>188</v>
      </c>
      <c r="G236" s="80">
        <f t="shared" ref="G236:G238" si="76">I236*(1-J236)</f>
        <v>51.5</v>
      </c>
      <c r="H236" s="81">
        <f t="shared" ref="H236:H238" si="77">E236*G236</f>
        <v>0</v>
      </c>
      <c r="I236" s="80">
        <v>51.5</v>
      </c>
      <c r="J236" s="82">
        <f t="shared" ref="J236:J238" si="78">H$16/100</f>
        <v>0</v>
      </c>
      <c r="K236" s="83">
        <v>0.1</v>
      </c>
      <c r="L236" s="84">
        <f t="shared" ref="L236:L238" si="79">E236*K236</f>
        <v>0</v>
      </c>
    </row>
    <row r="237" spans="1:12" s="85" customFormat="1" ht="12.75" customHeight="1" x14ac:dyDescent="0.2">
      <c r="A237" s="86"/>
      <c r="B237" s="106" t="s">
        <v>84</v>
      </c>
      <c r="C237" s="98" t="s">
        <v>825</v>
      </c>
      <c r="D237" s="78" t="s">
        <v>826</v>
      </c>
      <c r="E237" s="100"/>
      <c r="F237" s="78" t="s">
        <v>188</v>
      </c>
      <c r="G237" s="80">
        <f t="shared" si="76"/>
        <v>76</v>
      </c>
      <c r="H237" s="81">
        <f t="shared" si="77"/>
        <v>0</v>
      </c>
      <c r="I237" s="80">
        <v>76</v>
      </c>
      <c r="J237" s="82">
        <f t="shared" si="78"/>
        <v>0</v>
      </c>
      <c r="K237" s="83">
        <v>0.19</v>
      </c>
      <c r="L237" s="84">
        <f t="shared" si="79"/>
        <v>0</v>
      </c>
    </row>
    <row r="238" spans="1:12" s="85" customFormat="1" ht="12.75" customHeight="1" x14ac:dyDescent="0.2">
      <c r="A238" s="86"/>
      <c r="B238" s="106" t="s">
        <v>84</v>
      </c>
      <c r="C238" s="98" t="s">
        <v>827</v>
      </c>
      <c r="D238" s="78" t="s">
        <v>828</v>
      </c>
      <c r="E238" s="100"/>
      <c r="F238" s="78" t="s">
        <v>188</v>
      </c>
      <c r="G238" s="80">
        <f t="shared" si="76"/>
        <v>98.5</v>
      </c>
      <c r="H238" s="81">
        <f t="shared" si="77"/>
        <v>0</v>
      </c>
      <c r="I238" s="80">
        <v>98.5</v>
      </c>
      <c r="J238" s="82">
        <f t="shared" si="78"/>
        <v>0</v>
      </c>
      <c r="K238" s="83">
        <v>0.25</v>
      </c>
      <c r="L238" s="84">
        <f t="shared" si="79"/>
        <v>0</v>
      </c>
    </row>
    <row r="239" spans="1:12" ht="12.75" customHeight="1" x14ac:dyDescent="0.25">
      <c r="D239" s="93"/>
      <c r="I239" s="111"/>
    </row>
    <row r="240" spans="1:12" ht="12.75" customHeight="1" x14ac:dyDescent="0.25">
      <c r="D240" s="19" t="s">
        <v>80</v>
      </c>
      <c r="I240" s="111"/>
    </row>
    <row r="241" spans="1:12" s="85" customFormat="1" ht="12.75" customHeight="1" x14ac:dyDescent="0.2">
      <c r="A241" s="86"/>
      <c r="B241" s="106" t="s">
        <v>84</v>
      </c>
      <c r="C241" s="95" t="s">
        <v>830</v>
      </c>
      <c r="D241" s="78" t="s">
        <v>831</v>
      </c>
      <c r="E241" s="100"/>
      <c r="F241" s="78" t="s">
        <v>188</v>
      </c>
      <c r="G241" s="80">
        <f t="shared" ref="G241:G249" si="80">I241*(1-J241)</f>
        <v>94</v>
      </c>
      <c r="H241" s="81">
        <f t="shared" ref="H241:H249" si="81">E241*G241</f>
        <v>0</v>
      </c>
      <c r="I241" s="80">
        <v>94</v>
      </c>
      <c r="J241" s="82">
        <f t="shared" ref="J241:J249" si="82">H$16/100</f>
        <v>0</v>
      </c>
      <c r="K241" s="83">
        <v>0.19</v>
      </c>
      <c r="L241" s="84">
        <f t="shared" ref="L241:L249" si="83">E241*K241</f>
        <v>0</v>
      </c>
    </row>
    <row r="242" spans="1:12" s="85" customFormat="1" ht="12.75" customHeight="1" x14ac:dyDescent="0.2">
      <c r="A242" s="86"/>
      <c r="B242" s="106" t="s">
        <v>84</v>
      </c>
      <c r="C242" s="95" t="s">
        <v>832</v>
      </c>
      <c r="D242" s="78" t="s">
        <v>833</v>
      </c>
      <c r="E242" s="100"/>
      <c r="F242" s="78" t="s">
        <v>188</v>
      </c>
      <c r="G242" s="80">
        <f t="shared" si="80"/>
        <v>119</v>
      </c>
      <c r="H242" s="81">
        <f t="shared" si="81"/>
        <v>0</v>
      </c>
      <c r="I242" s="80">
        <v>119</v>
      </c>
      <c r="J242" s="82">
        <f t="shared" si="82"/>
        <v>0</v>
      </c>
      <c r="K242" s="83">
        <v>0.23</v>
      </c>
      <c r="L242" s="84">
        <f t="shared" si="83"/>
        <v>0</v>
      </c>
    </row>
    <row r="243" spans="1:12" s="85" customFormat="1" ht="12.75" customHeight="1" x14ac:dyDescent="0.2">
      <c r="A243" s="86"/>
      <c r="B243" s="106" t="s">
        <v>84</v>
      </c>
      <c r="C243" s="95" t="s">
        <v>834</v>
      </c>
      <c r="D243" s="78" t="s">
        <v>835</v>
      </c>
      <c r="E243" s="100"/>
      <c r="F243" s="78" t="s">
        <v>188</v>
      </c>
      <c r="G243" s="80">
        <f t="shared" si="80"/>
        <v>150</v>
      </c>
      <c r="H243" s="81">
        <f t="shared" si="81"/>
        <v>0</v>
      </c>
      <c r="I243" s="80">
        <v>150</v>
      </c>
      <c r="J243" s="82">
        <f t="shared" si="82"/>
        <v>0</v>
      </c>
      <c r="K243" s="83">
        <v>0.27</v>
      </c>
      <c r="L243" s="84">
        <f t="shared" si="83"/>
        <v>0</v>
      </c>
    </row>
    <row r="244" spans="1:12" s="85" customFormat="1" ht="12.75" customHeight="1" x14ac:dyDescent="0.2">
      <c r="A244" s="86"/>
      <c r="B244" s="106" t="s">
        <v>84</v>
      </c>
      <c r="C244" s="95" t="s">
        <v>836</v>
      </c>
      <c r="D244" s="78" t="s">
        <v>837</v>
      </c>
      <c r="E244" s="100"/>
      <c r="F244" s="78" t="s">
        <v>188</v>
      </c>
      <c r="G244" s="80">
        <f t="shared" si="80"/>
        <v>208</v>
      </c>
      <c r="H244" s="81">
        <f t="shared" si="81"/>
        <v>0</v>
      </c>
      <c r="I244" s="80">
        <v>208</v>
      </c>
      <c r="J244" s="82">
        <f t="shared" si="82"/>
        <v>0</v>
      </c>
      <c r="K244" s="83">
        <v>0.5</v>
      </c>
      <c r="L244" s="84">
        <f t="shared" si="83"/>
        <v>0</v>
      </c>
    </row>
    <row r="245" spans="1:12" s="85" customFormat="1" ht="12.75" customHeight="1" x14ac:dyDescent="0.2">
      <c r="A245" s="86"/>
      <c r="B245" s="106" t="s">
        <v>84</v>
      </c>
      <c r="C245" s="95" t="s">
        <v>838</v>
      </c>
      <c r="D245" s="78" t="s">
        <v>839</v>
      </c>
      <c r="E245" s="100"/>
      <c r="F245" s="78" t="s">
        <v>188</v>
      </c>
      <c r="G245" s="80">
        <f t="shared" si="80"/>
        <v>335</v>
      </c>
      <c r="H245" s="81">
        <f t="shared" si="81"/>
        <v>0</v>
      </c>
      <c r="I245" s="80">
        <v>335</v>
      </c>
      <c r="J245" s="82">
        <f t="shared" si="82"/>
        <v>0</v>
      </c>
      <c r="K245" s="83">
        <v>0.64</v>
      </c>
      <c r="L245" s="84">
        <f t="shared" si="83"/>
        <v>0</v>
      </c>
    </row>
    <row r="246" spans="1:12" s="85" customFormat="1" ht="12.75" customHeight="1" x14ac:dyDescent="0.2">
      <c r="A246" s="86"/>
      <c r="B246" s="106" t="s">
        <v>84</v>
      </c>
      <c r="C246" s="95" t="s">
        <v>840</v>
      </c>
      <c r="D246" s="78" t="s">
        <v>841</v>
      </c>
      <c r="E246" s="100"/>
      <c r="F246" s="78" t="s">
        <v>188</v>
      </c>
      <c r="G246" s="80">
        <f t="shared" si="80"/>
        <v>365</v>
      </c>
      <c r="H246" s="81">
        <f t="shared" si="81"/>
        <v>0</v>
      </c>
      <c r="I246" s="80">
        <v>365</v>
      </c>
      <c r="J246" s="82">
        <f t="shared" si="82"/>
        <v>0</v>
      </c>
      <c r="K246" s="83">
        <v>1.03</v>
      </c>
      <c r="L246" s="84">
        <f t="shared" si="83"/>
        <v>0</v>
      </c>
    </row>
    <row r="247" spans="1:12" s="85" customFormat="1" ht="12.75" customHeight="1" x14ac:dyDescent="0.2">
      <c r="A247" s="86"/>
      <c r="B247" s="106" t="s">
        <v>84</v>
      </c>
      <c r="C247" s="95" t="s">
        <v>842</v>
      </c>
      <c r="D247" s="78" t="s">
        <v>843</v>
      </c>
      <c r="E247" s="100"/>
      <c r="F247" s="78" t="s">
        <v>188</v>
      </c>
      <c r="G247" s="80">
        <f t="shared" si="80"/>
        <v>400</v>
      </c>
      <c r="H247" s="81">
        <f t="shared" si="81"/>
        <v>0</v>
      </c>
      <c r="I247" s="80">
        <v>400</v>
      </c>
      <c r="J247" s="82">
        <f t="shared" si="82"/>
        <v>0</v>
      </c>
      <c r="K247" s="83">
        <v>1.2</v>
      </c>
      <c r="L247" s="84">
        <f t="shared" si="83"/>
        <v>0</v>
      </c>
    </row>
    <row r="248" spans="1:12" s="85" customFormat="1" ht="12.75" customHeight="1" x14ac:dyDescent="0.2">
      <c r="A248" s="86"/>
      <c r="B248" s="106" t="s">
        <v>84</v>
      </c>
      <c r="C248" s="98" t="s">
        <v>844</v>
      </c>
      <c r="D248" s="78" t="s">
        <v>845</v>
      </c>
      <c r="E248" s="100"/>
      <c r="F248" s="78" t="s">
        <v>188</v>
      </c>
      <c r="G248" s="80">
        <f t="shared" si="80"/>
        <v>105</v>
      </c>
      <c r="H248" s="81">
        <f t="shared" si="81"/>
        <v>0</v>
      </c>
      <c r="I248" s="80">
        <v>105</v>
      </c>
      <c r="J248" s="82">
        <f t="shared" si="82"/>
        <v>0</v>
      </c>
      <c r="K248" s="83">
        <v>0.23</v>
      </c>
      <c r="L248" s="84">
        <f t="shared" si="83"/>
        <v>0</v>
      </c>
    </row>
    <row r="249" spans="1:12" s="85" customFormat="1" ht="12.75" customHeight="1" x14ac:dyDescent="0.2">
      <c r="A249" s="86"/>
      <c r="B249" s="106" t="s">
        <v>84</v>
      </c>
      <c r="C249" s="98" t="s">
        <v>846</v>
      </c>
      <c r="D249" s="78" t="s">
        <v>847</v>
      </c>
      <c r="E249" s="100"/>
      <c r="F249" s="78" t="s">
        <v>188</v>
      </c>
      <c r="G249" s="80">
        <f t="shared" si="80"/>
        <v>127</v>
      </c>
      <c r="H249" s="81">
        <f t="shared" si="81"/>
        <v>0</v>
      </c>
      <c r="I249" s="80">
        <v>127</v>
      </c>
      <c r="J249" s="82">
        <f t="shared" si="82"/>
        <v>0</v>
      </c>
      <c r="K249" s="83">
        <v>0.44</v>
      </c>
      <c r="L249" s="84">
        <f t="shared" si="83"/>
        <v>0</v>
      </c>
    </row>
    <row r="250" spans="1:12" ht="12.75" customHeight="1" x14ac:dyDescent="0.25">
      <c r="I250" s="111"/>
    </row>
    <row r="251" spans="1:12" ht="12.75" customHeight="1" x14ac:dyDescent="0.25">
      <c r="D251" s="19" t="s">
        <v>81</v>
      </c>
      <c r="I251" s="111"/>
    </row>
    <row r="252" spans="1:12" s="85" customFormat="1" ht="12.75" customHeight="1" x14ac:dyDescent="0.2">
      <c r="A252" s="86"/>
      <c r="B252" s="106" t="s">
        <v>84</v>
      </c>
      <c r="C252" s="95" t="s">
        <v>848</v>
      </c>
      <c r="D252" s="78" t="s">
        <v>849</v>
      </c>
      <c r="E252" s="100"/>
      <c r="F252" s="78" t="s">
        <v>188</v>
      </c>
      <c r="G252" s="80">
        <f t="shared" ref="G252:G256" si="84">I252*(1-J252)</f>
        <v>170</v>
      </c>
      <c r="H252" s="81">
        <f t="shared" ref="H252:H256" si="85">E252*G252</f>
        <v>0</v>
      </c>
      <c r="I252" s="80">
        <v>170</v>
      </c>
      <c r="J252" s="82">
        <f t="shared" ref="J252:J256" si="86">H$16/100</f>
        <v>0</v>
      </c>
      <c r="K252" s="83">
        <v>0.61</v>
      </c>
      <c r="L252" s="84">
        <f t="shared" ref="L252:L256" si="87">E252*K252</f>
        <v>0</v>
      </c>
    </row>
    <row r="253" spans="1:12" s="85" customFormat="1" ht="12.75" customHeight="1" x14ac:dyDescent="0.2">
      <c r="A253" s="86"/>
      <c r="B253" s="106" t="s">
        <v>84</v>
      </c>
      <c r="C253" s="95" t="s">
        <v>850</v>
      </c>
      <c r="D253" s="78" t="s">
        <v>851</v>
      </c>
      <c r="E253" s="100"/>
      <c r="F253" s="78" t="s">
        <v>188</v>
      </c>
      <c r="G253" s="80">
        <f>I253*(1-J253)</f>
        <v>191</v>
      </c>
      <c r="H253" s="81">
        <f>E253*G253</f>
        <v>0</v>
      </c>
      <c r="I253" s="80">
        <v>191</v>
      </c>
      <c r="J253" s="82">
        <f t="shared" si="86"/>
        <v>0</v>
      </c>
      <c r="K253" s="83">
        <v>0.67</v>
      </c>
      <c r="L253" s="84">
        <f>E253*K253</f>
        <v>0</v>
      </c>
    </row>
    <row r="254" spans="1:12" s="85" customFormat="1" ht="12.75" customHeight="1" x14ac:dyDescent="0.2">
      <c r="A254" s="86"/>
      <c r="B254" s="106" t="s">
        <v>84</v>
      </c>
      <c r="C254" s="95" t="s">
        <v>852</v>
      </c>
      <c r="D254" s="78" t="s">
        <v>853</v>
      </c>
      <c r="E254" s="100"/>
      <c r="F254" s="78" t="s">
        <v>188</v>
      </c>
      <c r="G254" s="80">
        <f t="shared" si="84"/>
        <v>213</v>
      </c>
      <c r="H254" s="81">
        <f t="shared" si="85"/>
        <v>0</v>
      </c>
      <c r="I254" s="80">
        <v>213</v>
      </c>
      <c r="J254" s="82">
        <f t="shared" si="86"/>
        <v>0</v>
      </c>
      <c r="K254" s="83">
        <v>0.74</v>
      </c>
      <c r="L254" s="84">
        <f t="shared" si="87"/>
        <v>0</v>
      </c>
    </row>
    <row r="255" spans="1:12" s="85" customFormat="1" ht="12.75" customHeight="1" x14ac:dyDescent="0.2">
      <c r="A255" s="86"/>
      <c r="B255" s="106" t="s">
        <v>84</v>
      </c>
      <c r="C255" s="95" t="s">
        <v>854</v>
      </c>
      <c r="D255" s="78" t="s">
        <v>855</v>
      </c>
      <c r="E255" s="100"/>
      <c r="F255" s="78" t="s">
        <v>188</v>
      </c>
      <c r="G255" s="80">
        <f t="shared" si="84"/>
        <v>232</v>
      </c>
      <c r="H255" s="81">
        <f t="shared" si="85"/>
        <v>0</v>
      </c>
      <c r="I255" s="80">
        <v>232</v>
      </c>
      <c r="J255" s="82">
        <f t="shared" si="86"/>
        <v>0</v>
      </c>
      <c r="K255" s="83">
        <v>0.86</v>
      </c>
      <c r="L255" s="84">
        <f t="shared" si="87"/>
        <v>0</v>
      </c>
    </row>
    <row r="256" spans="1:12" s="85" customFormat="1" ht="12.75" customHeight="1" x14ac:dyDescent="0.2">
      <c r="A256" s="86"/>
      <c r="B256" s="106" t="s">
        <v>84</v>
      </c>
      <c r="C256" s="95" t="s">
        <v>856</v>
      </c>
      <c r="D256" s="78" t="s">
        <v>857</v>
      </c>
      <c r="E256" s="100"/>
      <c r="F256" s="78" t="s">
        <v>188</v>
      </c>
      <c r="G256" s="80">
        <f t="shared" si="84"/>
        <v>15.5</v>
      </c>
      <c r="H256" s="81">
        <f t="shared" si="85"/>
        <v>0</v>
      </c>
      <c r="I256" s="80">
        <v>15.5</v>
      </c>
      <c r="J256" s="82">
        <f t="shared" si="86"/>
        <v>0</v>
      </c>
      <c r="K256" s="83">
        <v>0.03</v>
      </c>
      <c r="L256" s="84">
        <f t="shared" si="87"/>
        <v>0</v>
      </c>
    </row>
    <row r="257" spans="1:81" ht="12.75" customHeight="1" x14ac:dyDescent="0.25">
      <c r="I257" s="111"/>
    </row>
    <row r="258" spans="1:81" ht="12.75" customHeight="1" x14ac:dyDescent="0.25">
      <c r="D258" s="19" t="s">
        <v>507</v>
      </c>
      <c r="I258" s="111"/>
    </row>
    <row r="259" spans="1:81" s="2" customFormat="1" ht="12.75" customHeight="1" x14ac:dyDescent="0.2">
      <c r="A259" s="88"/>
      <c r="B259" s="106" t="s">
        <v>84</v>
      </c>
      <c r="C259" s="96" t="s">
        <v>508</v>
      </c>
      <c r="D259" s="12" t="s">
        <v>509</v>
      </c>
      <c r="E259" s="79"/>
      <c r="F259" s="12" t="s">
        <v>188</v>
      </c>
      <c r="G259" s="89">
        <f t="shared" ref="G259:G265" si="88">I259*(1-J259)</f>
        <v>201</v>
      </c>
      <c r="H259" s="90">
        <f t="shared" ref="H259:H266" si="89">E259*G259</f>
        <v>0</v>
      </c>
      <c r="I259" s="89">
        <v>201</v>
      </c>
      <c r="J259" s="91">
        <f t="shared" ref="J259:J266" si="90">H$17/100</f>
        <v>0</v>
      </c>
      <c r="K259" s="92">
        <v>0.53</v>
      </c>
      <c r="L259" s="35">
        <f t="shared" ref="L259:L266" si="91">E259*K259</f>
        <v>0</v>
      </c>
      <c r="M259" s="85"/>
      <c r="N259" s="85"/>
      <c r="O259" s="85"/>
      <c r="P259" s="85"/>
      <c r="Q259" s="85"/>
      <c r="R259" s="85"/>
      <c r="S259" s="85"/>
      <c r="T259" s="85"/>
      <c r="U259" s="85"/>
      <c r="V259" s="85"/>
      <c r="W259" s="85"/>
      <c r="X259" s="85"/>
      <c r="Y259" s="85"/>
      <c r="Z259" s="85"/>
      <c r="AA259" s="85"/>
      <c r="AB259" s="85"/>
      <c r="AC259" s="85"/>
      <c r="AD259" s="85"/>
      <c r="AE259" s="85"/>
      <c r="AF259" s="85"/>
      <c r="AG259" s="85"/>
      <c r="AH259" s="85"/>
      <c r="AI259" s="85"/>
      <c r="AJ259" s="85"/>
      <c r="AK259" s="85"/>
      <c r="AL259" s="85"/>
      <c r="AM259" s="85"/>
      <c r="AN259" s="85"/>
      <c r="AO259" s="85"/>
      <c r="AP259" s="85"/>
      <c r="AQ259" s="85"/>
      <c r="AR259" s="85"/>
      <c r="AS259" s="85"/>
      <c r="AT259" s="85"/>
      <c r="AU259" s="85"/>
      <c r="AV259" s="85"/>
      <c r="AW259" s="85"/>
      <c r="AX259" s="85"/>
      <c r="AY259" s="85"/>
      <c r="AZ259" s="85"/>
      <c r="BA259" s="85"/>
      <c r="BB259" s="85"/>
      <c r="BC259" s="85"/>
      <c r="BD259" s="85"/>
      <c r="BE259" s="85"/>
      <c r="BF259" s="85"/>
      <c r="BG259" s="85"/>
      <c r="BH259" s="85"/>
      <c r="BI259" s="85"/>
      <c r="BJ259" s="85"/>
      <c r="BK259" s="85"/>
      <c r="BL259" s="85"/>
      <c r="BM259" s="85"/>
      <c r="BN259" s="85"/>
      <c r="BO259" s="85"/>
      <c r="BP259" s="85"/>
      <c r="BQ259" s="85"/>
      <c r="BR259" s="85"/>
      <c r="BS259" s="85"/>
      <c r="BT259" s="85"/>
      <c r="BU259" s="85"/>
      <c r="BV259" s="85"/>
      <c r="BW259" s="85"/>
      <c r="BX259" s="85"/>
      <c r="BY259" s="85"/>
      <c r="BZ259" s="85"/>
      <c r="CA259" s="85"/>
      <c r="CB259" s="85"/>
      <c r="CC259" s="85"/>
    </row>
    <row r="260" spans="1:81" s="2" customFormat="1" ht="12.75" customHeight="1" x14ac:dyDescent="0.2">
      <c r="A260" s="88"/>
      <c r="B260" s="106" t="s">
        <v>84</v>
      </c>
      <c r="C260" s="96" t="s">
        <v>510</v>
      </c>
      <c r="D260" s="12" t="s">
        <v>511</v>
      </c>
      <c r="E260" s="79"/>
      <c r="F260" s="12" t="s">
        <v>188</v>
      </c>
      <c r="G260" s="89">
        <f t="shared" si="88"/>
        <v>249</v>
      </c>
      <c r="H260" s="90">
        <f t="shared" si="89"/>
        <v>0</v>
      </c>
      <c r="I260" s="89">
        <v>249</v>
      </c>
      <c r="J260" s="91">
        <f t="shared" si="90"/>
        <v>0</v>
      </c>
      <c r="K260" s="92">
        <v>0.62</v>
      </c>
      <c r="L260" s="35">
        <f t="shared" si="91"/>
        <v>0</v>
      </c>
      <c r="M260" s="85"/>
      <c r="N260" s="85"/>
      <c r="O260" s="85"/>
      <c r="P260" s="85"/>
      <c r="Q260" s="85"/>
      <c r="R260" s="85"/>
      <c r="S260" s="85"/>
      <c r="T260" s="85"/>
      <c r="U260" s="85"/>
      <c r="V260" s="85"/>
      <c r="W260" s="85"/>
      <c r="X260" s="85"/>
      <c r="Y260" s="85"/>
      <c r="Z260" s="85"/>
      <c r="AA260" s="85"/>
      <c r="AB260" s="85"/>
      <c r="AC260" s="85"/>
      <c r="AD260" s="85"/>
      <c r="AE260" s="85"/>
      <c r="AF260" s="85"/>
      <c r="AG260" s="85"/>
      <c r="AH260" s="85"/>
      <c r="AI260" s="85"/>
      <c r="AJ260" s="85"/>
      <c r="AK260" s="85"/>
      <c r="AL260" s="85"/>
      <c r="AM260" s="85"/>
      <c r="AN260" s="85"/>
      <c r="AO260" s="85"/>
      <c r="AP260" s="85"/>
      <c r="AQ260" s="85"/>
      <c r="AR260" s="85"/>
      <c r="AS260" s="85"/>
      <c r="AT260" s="85"/>
      <c r="AU260" s="85"/>
      <c r="AV260" s="85"/>
      <c r="AW260" s="85"/>
      <c r="AX260" s="85"/>
      <c r="AY260" s="85"/>
      <c r="AZ260" s="85"/>
      <c r="BA260" s="85"/>
      <c r="BB260" s="85"/>
      <c r="BC260" s="85"/>
      <c r="BD260" s="85"/>
      <c r="BE260" s="85"/>
      <c r="BF260" s="85"/>
      <c r="BG260" s="85"/>
      <c r="BH260" s="85"/>
      <c r="BI260" s="85"/>
      <c r="BJ260" s="85"/>
      <c r="BK260" s="85"/>
      <c r="BL260" s="85"/>
      <c r="BM260" s="85"/>
      <c r="BN260" s="85"/>
      <c r="BO260" s="85"/>
      <c r="BP260" s="85"/>
      <c r="BQ260" s="85"/>
      <c r="BR260" s="85"/>
      <c r="BS260" s="85"/>
      <c r="BT260" s="85"/>
      <c r="BU260" s="85"/>
      <c r="BV260" s="85"/>
      <c r="BW260" s="85"/>
      <c r="BX260" s="85"/>
      <c r="BY260" s="85"/>
      <c r="BZ260" s="85"/>
      <c r="CA260" s="85"/>
      <c r="CB260" s="85"/>
      <c r="CC260" s="85"/>
    </row>
    <row r="261" spans="1:81" s="2" customFormat="1" ht="12.75" customHeight="1" x14ac:dyDescent="0.2">
      <c r="A261" s="88"/>
      <c r="B261" s="106" t="s">
        <v>84</v>
      </c>
      <c r="C261" s="96" t="s">
        <v>512</v>
      </c>
      <c r="D261" s="12" t="s">
        <v>513</v>
      </c>
      <c r="E261" s="79"/>
      <c r="F261" s="12" t="s">
        <v>188</v>
      </c>
      <c r="G261" s="89">
        <f t="shared" si="88"/>
        <v>316</v>
      </c>
      <c r="H261" s="90">
        <f t="shared" si="89"/>
        <v>0</v>
      </c>
      <c r="I261" s="89">
        <v>316</v>
      </c>
      <c r="J261" s="91">
        <f t="shared" si="90"/>
        <v>0</v>
      </c>
      <c r="K261" s="92">
        <v>0.99</v>
      </c>
      <c r="L261" s="35">
        <f t="shared" si="91"/>
        <v>0</v>
      </c>
      <c r="M261" s="85"/>
      <c r="N261" s="85"/>
      <c r="O261" s="85"/>
      <c r="P261" s="85"/>
      <c r="Q261" s="85"/>
      <c r="R261" s="85"/>
      <c r="S261" s="85"/>
      <c r="T261" s="85"/>
      <c r="U261" s="85"/>
      <c r="V261" s="85"/>
      <c r="W261" s="85"/>
      <c r="X261" s="85"/>
      <c r="Y261" s="85"/>
      <c r="Z261" s="85"/>
      <c r="AA261" s="85"/>
      <c r="AB261" s="85"/>
      <c r="AC261" s="85"/>
      <c r="AD261" s="85"/>
      <c r="AE261" s="85"/>
      <c r="AF261" s="85"/>
      <c r="AG261" s="85"/>
      <c r="AH261" s="85"/>
      <c r="AI261" s="85"/>
      <c r="AJ261" s="85"/>
      <c r="AK261" s="85"/>
      <c r="AL261" s="85"/>
      <c r="AM261" s="85"/>
      <c r="AN261" s="85"/>
      <c r="AO261" s="85"/>
      <c r="AP261" s="85"/>
      <c r="AQ261" s="85"/>
      <c r="AR261" s="85"/>
      <c r="AS261" s="85"/>
      <c r="AT261" s="85"/>
      <c r="AU261" s="85"/>
      <c r="AV261" s="85"/>
      <c r="AW261" s="85"/>
      <c r="AX261" s="85"/>
      <c r="AY261" s="85"/>
      <c r="AZ261" s="85"/>
      <c r="BA261" s="85"/>
      <c r="BB261" s="85"/>
      <c r="BC261" s="85"/>
      <c r="BD261" s="85"/>
      <c r="BE261" s="85"/>
      <c r="BF261" s="85"/>
      <c r="BG261" s="85"/>
      <c r="BH261" s="85"/>
      <c r="BI261" s="85"/>
      <c r="BJ261" s="85"/>
      <c r="BK261" s="85"/>
      <c r="BL261" s="85"/>
      <c r="BM261" s="85"/>
      <c r="BN261" s="85"/>
      <c r="BO261" s="85"/>
      <c r="BP261" s="85"/>
      <c r="BQ261" s="85"/>
      <c r="BR261" s="85"/>
      <c r="BS261" s="85"/>
      <c r="BT261" s="85"/>
      <c r="BU261" s="85"/>
      <c r="BV261" s="85"/>
      <c r="BW261" s="85"/>
      <c r="BX261" s="85"/>
      <c r="BY261" s="85"/>
      <c r="BZ261" s="85"/>
      <c r="CA261" s="85"/>
      <c r="CB261" s="85"/>
      <c r="CC261" s="85"/>
    </row>
    <row r="262" spans="1:81" s="2" customFormat="1" ht="12.75" customHeight="1" x14ac:dyDescent="0.2">
      <c r="A262" s="88"/>
      <c r="B262" s="106" t="s">
        <v>84</v>
      </c>
      <c r="C262" s="96" t="s">
        <v>514</v>
      </c>
      <c r="D262" s="12" t="s">
        <v>515</v>
      </c>
      <c r="E262" s="79"/>
      <c r="F262" s="12" t="s">
        <v>188</v>
      </c>
      <c r="G262" s="89">
        <f t="shared" si="88"/>
        <v>377</v>
      </c>
      <c r="H262" s="90">
        <f t="shared" si="89"/>
        <v>0</v>
      </c>
      <c r="I262" s="89">
        <v>377</v>
      </c>
      <c r="J262" s="91">
        <f t="shared" si="90"/>
        <v>0</v>
      </c>
      <c r="K262" s="92">
        <v>1.21</v>
      </c>
      <c r="L262" s="35">
        <f t="shared" si="91"/>
        <v>0</v>
      </c>
      <c r="M262" s="85"/>
      <c r="N262" s="85"/>
      <c r="O262" s="85"/>
      <c r="P262" s="85"/>
      <c r="Q262" s="85"/>
      <c r="R262" s="85"/>
      <c r="S262" s="85"/>
      <c r="T262" s="85"/>
      <c r="U262" s="85"/>
      <c r="V262" s="85"/>
      <c r="W262" s="85"/>
      <c r="X262" s="85"/>
      <c r="Y262" s="85"/>
      <c r="Z262" s="85"/>
      <c r="AA262" s="85"/>
      <c r="AB262" s="85"/>
      <c r="AC262" s="85"/>
      <c r="AD262" s="85"/>
      <c r="AE262" s="85"/>
      <c r="AF262" s="85"/>
      <c r="AG262" s="85"/>
      <c r="AH262" s="85"/>
      <c r="AI262" s="85"/>
      <c r="AJ262" s="85"/>
      <c r="AK262" s="85"/>
      <c r="AL262" s="85"/>
      <c r="AM262" s="85"/>
      <c r="AN262" s="85"/>
      <c r="AO262" s="85"/>
      <c r="AP262" s="85"/>
      <c r="AQ262" s="85"/>
      <c r="AR262" s="85"/>
      <c r="AS262" s="85"/>
      <c r="AT262" s="85"/>
      <c r="AU262" s="85"/>
      <c r="AV262" s="85"/>
      <c r="AW262" s="85"/>
      <c r="AX262" s="85"/>
      <c r="AY262" s="85"/>
      <c r="AZ262" s="85"/>
      <c r="BA262" s="85"/>
      <c r="BB262" s="85"/>
      <c r="BC262" s="85"/>
      <c r="BD262" s="85"/>
      <c r="BE262" s="85"/>
      <c r="BF262" s="85"/>
      <c r="BG262" s="85"/>
      <c r="BH262" s="85"/>
      <c r="BI262" s="85"/>
      <c r="BJ262" s="85"/>
      <c r="BK262" s="85"/>
      <c r="BL262" s="85"/>
      <c r="BM262" s="85"/>
      <c r="BN262" s="85"/>
      <c r="BO262" s="85"/>
      <c r="BP262" s="85"/>
      <c r="BQ262" s="85"/>
      <c r="BR262" s="85"/>
      <c r="BS262" s="85"/>
      <c r="BT262" s="85"/>
      <c r="BU262" s="85"/>
      <c r="BV262" s="85"/>
      <c r="BW262" s="85"/>
      <c r="BX262" s="85"/>
      <c r="BY262" s="85"/>
      <c r="BZ262" s="85"/>
      <c r="CA262" s="85"/>
      <c r="CB262" s="85"/>
      <c r="CC262" s="85"/>
    </row>
    <row r="263" spans="1:81" s="2" customFormat="1" ht="12.75" customHeight="1" x14ac:dyDescent="0.2">
      <c r="A263" s="88"/>
      <c r="B263" s="106" t="s">
        <v>84</v>
      </c>
      <c r="C263" s="96" t="s">
        <v>516</v>
      </c>
      <c r="D263" s="12" t="s">
        <v>517</v>
      </c>
      <c r="E263" s="79"/>
      <c r="F263" s="12" t="s">
        <v>188</v>
      </c>
      <c r="G263" s="89">
        <f t="shared" si="88"/>
        <v>415</v>
      </c>
      <c r="H263" s="90">
        <f t="shared" si="89"/>
        <v>0</v>
      </c>
      <c r="I263" s="89">
        <v>415</v>
      </c>
      <c r="J263" s="91">
        <f t="shared" si="90"/>
        <v>0</v>
      </c>
      <c r="K263" s="92">
        <v>1.67</v>
      </c>
      <c r="L263" s="35">
        <f t="shared" si="91"/>
        <v>0</v>
      </c>
      <c r="M263" s="85"/>
      <c r="N263" s="85"/>
      <c r="O263" s="85"/>
      <c r="P263" s="85"/>
      <c r="Q263" s="85"/>
      <c r="R263" s="85"/>
      <c r="S263" s="85"/>
      <c r="T263" s="85"/>
      <c r="U263" s="85"/>
      <c r="V263" s="85"/>
      <c r="W263" s="85"/>
      <c r="X263" s="85"/>
      <c r="Y263" s="85"/>
      <c r="Z263" s="85"/>
      <c r="AA263" s="85"/>
      <c r="AB263" s="85"/>
      <c r="AC263" s="85"/>
      <c r="AD263" s="85"/>
      <c r="AE263" s="85"/>
      <c r="AF263" s="85"/>
      <c r="AG263" s="85"/>
      <c r="AH263" s="85"/>
      <c r="AI263" s="85"/>
      <c r="AJ263" s="85"/>
      <c r="AK263" s="85"/>
      <c r="AL263" s="85"/>
      <c r="AM263" s="85"/>
      <c r="AN263" s="85"/>
      <c r="AO263" s="85"/>
      <c r="AP263" s="85"/>
      <c r="AQ263" s="85"/>
      <c r="AR263" s="85"/>
      <c r="AS263" s="85"/>
      <c r="AT263" s="85"/>
      <c r="AU263" s="85"/>
      <c r="AV263" s="85"/>
      <c r="AW263" s="85"/>
      <c r="AX263" s="85"/>
      <c r="AY263" s="85"/>
      <c r="AZ263" s="85"/>
      <c r="BA263" s="85"/>
      <c r="BB263" s="85"/>
      <c r="BC263" s="85"/>
      <c r="BD263" s="85"/>
      <c r="BE263" s="85"/>
      <c r="BF263" s="85"/>
      <c r="BG263" s="85"/>
      <c r="BH263" s="85"/>
      <c r="BI263" s="85"/>
      <c r="BJ263" s="85"/>
      <c r="BK263" s="85"/>
      <c r="BL263" s="85"/>
      <c r="BM263" s="85"/>
      <c r="BN263" s="85"/>
      <c r="BO263" s="85"/>
      <c r="BP263" s="85"/>
      <c r="BQ263" s="85"/>
      <c r="BR263" s="85"/>
      <c r="BS263" s="85"/>
      <c r="BT263" s="85"/>
      <c r="BU263" s="85"/>
      <c r="BV263" s="85"/>
      <c r="BW263" s="85"/>
      <c r="BX263" s="85"/>
      <c r="BY263" s="85"/>
      <c r="BZ263" s="85"/>
      <c r="CA263" s="85"/>
      <c r="CB263" s="85"/>
      <c r="CC263" s="85"/>
    </row>
    <row r="264" spans="1:81" s="2" customFormat="1" ht="12.75" customHeight="1" x14ac:dyDescent="0.2">
      <c r="A264" s="88"/>
      <c r="B264" s="106" t="s">
        <v>84</v>
      </c>
      <c r="C264" s="96" t="s">
        <v>518</v>
      </c>
      <c r="D264" s="12" t="s">
        <v>519</v>
      </c>
      <c r="E264" s="79"/>
      <c r="F264" s="12" t="s">
        <v>188</v>
      </c>
      <c r="G264" s="89">
        <f t="shared" si="88"/>
        <v>604</v>
      </c>
      <c r="H264" s="90">
        <f t="shared" si="89"/>
        <v>0</v>
      </c>
      <c r="I264" s="89">
        <v>604</v>
      </c>
      <c r="J264" s="91">
        <f>H$17/100</f>
        <v>0</v>
      </c>
      <c r="K264" s="92">
        <v>2.04</v>
      </c>
      <c r="L264" s="35">
        <f t="shared" si="91"/>
        <v>0</v>
      </c>
      <c r="M264" s="85"/>
      <c r="N264" s="85"/>
      <c r="O264" s="85"/>
      <c r="P264" s="85"/>
      <c r="Q264" s="85"/>
      <c r="R264" s="85"/>
      <c r="S264" s="85"/>
      <c r="T264" s="85"/>
      <c r="U264" s="85"/>
      <c r="V264" s="85"/>
      <c r="W264" s="85"/>
      <c r="X264" s="85"/>
      <c r="Y264" s="85"/>
      <c r="Z264" s="85"/>
      <c r="AA264" s="85"/>
      <c r="AB264" s="85"/>
      <c r="AC264" s="85"/>
      <c r="AD264" s="85"/>
      <c r="AE264" s="85"/>
      <c r="AF264" s="85"/>
      <c r="AG264" s="85"/>
      <c r="AH264" s="85"/>
      <c r="AI264" s="85"/>
      <c r="AJ264" s="85"/>
      <c r="AK264" s="85"/>
      <c r="AL264" s="85"/>
      <c r="AM264" s="85"/>
      <c r="AN264" s="85"/>
      <c r="AO264" s="85"/>
      <c r="AP264" s="85"/>
      <c r="AQ264" s="85"/>
      <c r="AR264" s="85"/>
      <c r="AS264" s="85"/>
      <c r="AT264" s="85"/>
      <c r="AU264" s="85"/>
      <c r="AV264" s="85"/>
      <c r="AW264" s="85"/>
      <c r="AX264" s="85"/>
      <c r="AY264" s="85"/>
      <c r="AZ264" s="85"/>
      <c r="BA264" s="85"/>
      <c r="BB264" s="85"/>
      <c r="BC264" s="85"/>
      <c r="BD264" s="85"/>
      <c r="BE264" s="85"/>
      <c r="BF264" s="85"/>
      <c r="BG264" s="85"/>
      <c r="BH264" s="85"/>
      <c r="BI264" s="85"/>
      <c r="BJ264" s="85"/>
      <c r="BK264" s="85"/>
      <c r="BL264" s="85"/>
      <c r="BM264" s="85"/>
      <c r="BN264" s="85"/>
      <c r="BO264" s="85"/>
      <c r="BP264" s="85"/>
      <c r="BQ264" s="85"/>
      <c r="BR264" s="85"/>
      <c r="BS264" s="85"/>
      <c r="BT264" s="85"/>
      <c r="BU264" s="85"/>
      <c r="BV264" s="85"/>
      <c r="BW264" s="85"/>
      <c r="BX264" s="85"/>
      <c r="BY264" s="85"/>
      <c r="BZ264" s="85"/>
      <c r="CA264" s="85"/>
      <c r="CB264" s="85"/>
      <c r="CC264" s="85"/>
    </row>
    <row r="265" spans="1:81" s="2" customFormat="1" ht="12.75" customHeight="1" x14ac:dyDescent="0.2">
      <c r="A265" s="88"/>
      <c r="B265" s="106" t="s">
        <v>84</v>
      </c>
      <c r="C265" s="96" t="s">
        <v>1016</v>
      </c>
      <c r="D265" s="12" t="s">
        <v>1017</v>
      </c>
      <c r="E265" s="79"/>
      <c r="F265" s="12" t="s">
        <v>188</v>
      </c>
      <c r="G265" s="89">
        <f t="shared" si="88"/>
        <v>568.5</v>
      </c>
      <c r="H265" s="90">
        <f t="shared" si="89"/>
        <v>0</v>
      </c>
      <c r="I265" s="89">
        <v>568.5</v>
      </c>
      <c r="J265" s="91">
        <f t="shared" si="90"/>
        <v>0</v>
      </c>
      <c r="K265" s="92">
        <v>1.68</v>
      </c>
      <c r="L265" s="35">
        <f t="shared" si="91"/>
        <v>0</v>
      </c>
      <c r="M265" s="85"/>
      <c r="N265" s="85"/>
      <c r="O265" s="85"/>
      <c r="P265" s="85"/>
      <c r="Q265" s="85"/>
      <c r="R265" s="85"/>
      <c r="S265" s="85"/>
      <c r="T265" s="85"/>
      <c r="U265" s="85"/>
      <c r="V265" s="85"/>
      <c r="W265" s="85"/>
      <c r="X265" s="85"/>
      <c r="Y265" s="85"/>
      <c r="Z265" s="85"/>
      <c r="AA265" s="85"/>
      <c r="AB265" s="85"/>
      <c r="AC265" s="85"/>
      <c r="AD265" s="85"/>
      <c r="AE265" s="85"/>
      <c r="AF265" s="85"/>
      <c r="AG265" s="85"/>
      <c r="AH265" s="85"/>
      <c r="AI265" s="85"/>
      <c r="AJ265" s="85"/>
      <c r="AK265" s="85"/>
      <c r="AL265" s="85"/>
      <c r="AM265" s="85"/>
      <c r="AN265" s="85"/>
      <c r="AO265" s="85"/>
      <c r="AP265" s="85"/>
      <c r="AQ265" s="85"/>
      <c r="AR265" s="85"/>
      <c r="AS265" s="85"/>
      <c r="AT265" s="85"/>
      <c r="AU265" s="85"/>
      <c r="AV265" s="85"/>
      <c r="AW265" s="85"/>
      <c r="AX265" s="85"/>
      <c r="AY265" s="85"/>
      <c r="AZ265" s="85"/>
      <c r="BA265" s="85"/>
      <c r="BB265" s="85"/>
      <c r="BC265" s="85"/>
      <c r="BD265" s="85"/>
      <c r="BE265" s="85"/>
      <c r="BF265" s="85"/>
      <c r="BG265" s="85"/>
      <c r="BH265" s="85"/>
      <c r="BI265" s="85"/>
      <c r="BJ265" s="85"/>
      <c r="BK265" s="85"/>
      <c r="BL265" s="85"/>
      <c r="BM265" s="85"/>
      <c r="BN265" s="85"/>
      <c r="BO265" s="85"/>
      <c r="BP265" s="85"/>
      <c r="BQ265" s="85"/>
      <c r="BR265" s="85"/>
      <c r="BS265" s="85"/>
      <c r="BT265" s="85"/>
      <c r="BU265" s="85"/>
      <c r="BV265" s="85"/>
      <c r="BW265" s="85"/>
      <c r="BX265" s="85"/>
      <c r="BY265" s="85"/>
      <c r="BZ265" s="85"/>
      <c r="CA265" s="85"/>
      <c r="CB265" s="85"/>
      <c r="CC265" s="85"/>
    </row>
    <row r="266" spans="1:81" s="2" customFormat="1" ht="12.75" customHeight="1" x14ac:dyDescent="0.2">
      <c r="A266" s="88"/>
      <c r="B266" s="106" t="s">
        <v>84</v>
      </c>
      <c r="C266" s="96" t="s">
        <v>1116</v>
      </c>
      <c r="D266" s="12" t="s">
        <v>1117</v>
      </c>
      <c r="E266" s="79"/>
      <c r="F266" s="12" t="s">
        <v>188</v>
      </c>
      <c r="G266" s="89">
        <f>I266*(1-J266)</f>
        <v>14.5</v>
      </c>
      <c r="H266" s="90">
        <f t="shared" si="89"/>
        <v>0</v>
      </c>
      <c r="I266" s="89">
        <v>14.5</v>
      </c>
      <c r="J266" s="91">
        <f t="shared" si="90"/>
        <v>0</v>
      </c>
      <c r="K266" s="92">
        <v>0.03</v>
      </c>
      <c r="L266" s="35">
        <f t="shared" si="91"/>
        <v>0</v>
      </c>
      <c r="M266" s="85"/>
      <c r="N266" s="85"/>
      <c r="O266" s="85"/>
      <c r="P266" s="85"/>
      <c r="Q266" s="85"/>
      <c r="R266" s="85"/>
      <c r="S266" s="85"/>
      <c r="T266" s="85"/>
      <c r="U266" s="85"/>
      <c r="V266" s="85"/>
      <c r="W266" s="85"/>
      <c r="X266" s="85"/>
      <c r="Y266" s="85"/>
      <c r="Z266" s="85"/>
      <c r="AA266" s="85"/>
      <c r="AB266" s="85"/>
      <c r="AC266" s="85"/>
      <c r="AD266" s="85"/>
      <c r="AE266" s="85"/>
      <c r="AF266" s="85"/>
      <c r="AG266" s="85"/>
      <c r="AH266" s="85"/>
      <c r="AI266" s="85"/>
      <c r="AJ266" s="85"/>
      <c r="AK266" s="85"/>
      <c r="AL266" s="85"/>
      <c r="AM266" s="85"/>
      <c r="AN266" s="85"/>
      <c r="AO266" s="85"/>
      <c r="AP266" s="85"/>
      <c r="AQ266" s="85"/>
      <c r="AR266" s="85"/>
      <c r="AS266" s="85"/>
      <c r="AT266" s="85"/>
      <c r="AU266" s="85"/>
      <c r="AV266" s="85"/>
      <c r="AW266" s="85"/>
      <c r="AX266" s="85"/>
      <c r="AY266" s="85"/>
      <c r="AZ266" s="85"/>
      <c r="BA266" s="85"/>
      <c r="BB266" s="85"/>
      <c r="BC266" s="85"/>
      <c r="BD266" s="85"/>
      <c r="BE266" s="85"/>
      <c r="BF266" s="85"/>
      <c r="BG266" s="85"/>
      <c r="BH266" s="85"/>
      <c r="BI266" s="85"/>
      <c r="BJ266" s="85"/>
      <c r="BK266" s="85"/>
      <c r="BL266" s="85"/>
      <c r="BM266" s="85"/>
      <c r="BN266" s="85"/>
      <c r="BO266" s="85"/>
      <c r="BP266" s="85"/>
      <c r="BQ266" s="85"/>
      <c r="BR266" s="85"/>
      <c r="BS266" s="85"/>
      <c r="BT266" s="85"/>
      <c r="BU266" s="85"/>
      <c r="BV266" s="85"/>
      <c r="BW266" s="85"/>
      <c r="BX266" s="85"/>
      <c r="BY266" s="85"/>
      <c r="BZ266" s="85"/>
      <c r="CA266" s="85"/>
      <c r="CB266" s="85"/>
      <c r="CC266" s="85"/>
    </row>
    <row r="267" spans="1:81" ht="12.75" customHeight="1" x14ac:dyDescent="0.25">
      <c r="I267" s="111"/>
    </row>
    <row r="268" spans="1:81" ht="12.75" customHeight="1" x14ac:dyDescent="0.25">
      <c r="D268" s="19" t="s">
        <v>82</v>
      </c>
      <c r="I268" s="111"/>
    </row>
    <row r="269" spans="1:81" s="85" customFormat="1" ht="12.75" customHeight="1" x14ac:dyDescent="0.2">
      <c r="A269" s="86"/>
      <c r="B269" s="106" t="s">
        <v>84</v>
      </c>
      <c r="C269" s="95" t="s">
        <v>858</v>
      </c>
      <c r="D269" s="78" t="s">
        <v>859</v>
      </c>
      <c r="E269" s="100"/>
      <c r="F269" s="78" t="s">
        <v>188</v>
      </c>
      <c r="G269" s="80">
        <f t="shared" ref="G269:G274" si="92">I269*(1-J269)</f>
        <v>81</v>
      </c>
      <c r="H269" s="81">
        <f t="shared" ref="H269:H274" si="93">E269*G269</f>
        <v>0</v>
      </c>
      <c r="I269" s="80">
        <v>81</v>
      </c>
      <c r="J269" s="82">
        <f t="shared" ref="J269:J274" si="94">H$16/100</f>
        <v>0</v>
      </c>
      <c r="K269" s="83">
        <v>0.26</v>
      </c>
      <c r="L269" s="84">
        <f t="shared" ref="L269:L274" si="95">E269*K269</f>
        <v>0</v>
      </c>
    </row>
    <row r="270" spans="1:81" s="85" customFormat="1" ht="12.75" customHeight="1" x14ac:dyDescent="0.2">
      <c r="A270" s="86"/>
      <c r="B270" s="106" t="s">
        <v>84</v>
      </c>
      <c r="C270" s="95" t="s">
        <v>860</v>
      </c>
      <c r="D270" s="78" t="s">
        <v>861</v>
      </c>
      <c r="E270" s="100"/>
      <c r="F270" s="78" t="s">
        <v>188</v>
      </c>
      <c r="G270" s="80">
        <f t="shared" si="92"/>
        <v>87</v>
      </c>
      <c r="H270" s="81">
        <f t="shared" si="93"/>
        <v>0</v>
      </c>
      <c r="I270" s="80">
        <v>87</v>
      </c>
      <c r="J270" s="82">
        <f t="shared" si="94"/>
        <v>0</v>
      </c>
      <c r="K270" s="83">
        <v>0.32</v>
      </c>
      <c r="L270" s="84">
        <f t="shared" si="95"/>
        <v>0</v>
      </c>
    </row>
    <row r="271" spans="1:81" s="85" customFormat="1" ht="12.75" customHeight="1" x14ac:dyDescent="0.2">
      <c r="A271" s="86"/>
      <c r="B271" s="106" t="s">
        <v>84</v>
      </c>
      <c r="C271" s="95" t="s">
        <v>862</v>
      </c>
      <c r="D271" s="78" t="s">
        <v>863</v>
      </c>
      <c r="E271" s="100"/>
      <c r="F271" s="78" t="s">
        <v>188</v>
      </c>
      <c r="G271" s="80">
        <f t="shared" si="92"/>
        <v>108.5</v>
      </c>
      <c r="H271" s="81">
        <f t="shared" si="93"/>
        <v>0</v>
      </c>
      <c r="I271" s="80">
        <v>108.5</v>
      </c>
      <c r="J271" s="82">
        <f t="shared" si="94"/>
        <v>0</v>
      </c>
      <c r="K271" s="83">
        <v>0.39</v>
      </c>
      <c r="L271" s="84">
        <f t="shared" si="95"/>
        <v>0</v>
      </c>
    </row>
    <row r="272" spans="1:81" s="85" customFormat="1" ht="12.75" customHeight="1" x14ac:dyDescent="0.2">
      <c r="A272" s="86"/>
      <c r="B272" s="106" t="s">
        <v>84</v>
      </c>
      <c r="C272" s="95" t="s">
        <v>864</v>
      </c>
      <c r="D272" s="78" t="s">
        <v>865</v>
      </c>
      <c r="E272" s="100"/>
      <c r="F272" s="78" t="s">
        <v>188</v>
      </c>
      <c r="G272" s="80">
        <f t="shared" si="92"/>
        <v>135</v>
      </c>
      <c r="H272" s="81">
        <f t="shared" si="93"/>
        <v>0</v>
      </c>
      <c r="I272" s="80">
        <v>135</v>
      </c>
      <c r="J272" s="82">
        <f t="shared" si="94"/>
        <v>0</v>
      </c>
      <c r="K272" s="83">
        <v>0.45</v>
      </c>
      <c r="L272" s="84">
        <f t="shared" si="95"/>
        <v>0</v>
      </c>
    </row>
    <row r="273" spans="1:81" s="85" customFormat="1" ht="12.75" customHeight="1" x14ac:dyDescent="0.2">
      <c r="A273" s="86"/>
      <c r="B273" s="106" t="s">
        <v>84</v>
      </c>
      <c r="C273" s="95" t="s">
        <v>866</v>
      </c>
      <c r="D273" s="78" t="s">
        <v>867</v>
      </c>
      <c r="E273" s="100"/>
      <c r="F273" s="78" t="s">
        <v>188</v>
      </c>
      <c r="G273" s="80">
        <f t="shared" si="92"/>
        <v>165</v>
      </c>
      <c r="H273" s="81">
        <f t="shared" si="93"/>
        <v>0</v>
      </c>
      <c r="I273" s="80">
        <v>165</v>
      </c>
      <c r="J273" s="82">
        <f t="shared" si="94"/>
        <v>0</v>
      </c>
      <c r="K273" s="83">
        <v>0.57999999999999996</v>
      </c>
      <c r="L273" s="84">
        <f t="shared" si="95"/>
        <v>0</v>
      </c>
    </row>
    <row r="274" spans="1:81" s="85" customFormat="1" ht="12.75" customHeight="1" x14ac:dyDescent="0.2">
      <c r="A274" s="86"/>
      <c r="B274" s="106" t="s">
        <v>84</v>
      </c>
      <c r="C274" s="95" t="s">
        <v>868</v>
      </c>
      <c r="D274" s="78" t="s">
        <v>869</v>
      </c>
      <c r="E274" s="100"/>
      <c r="F274" s="78" t="s">
        <v>188</v>
      </c>
      <c r="G274" s="80">
        <f t="shared" si="92"/>
        <v>192.5</v>
      </c>
      <c r="H274" s="81">
        <f t="shared" si="93"/>
        <v>0</v>
      </c>
      <c r="I274" s="80">
        <v>192.5</v>
      </c>
      <c r="J274" s="82">
        <f t="shared" si="94"/>
        <v>0</v>
      </c>
      <c r="K274" s="83">
        <v>0.71</v>
      </c>
      <c r="L274" s="84">
        <f t="shared" si="95"/>
        <v>0</v>
      </c>
    </row>
    <row r="275" spans="1:81" ht="12.75" customHeight="1" x14ac:dyDescent="0.25">
      <c r="D275" s="75"/>
      <c r="I275" s="111"/>
    </row>
    <row r="276" spans="1:81" ht="12.75" customHeight="1" x14ac:dyDescent="0.25">
      <c r="D276" s="19" t="s">
        <v>83</v>
      </c>
      <c r="I276" s="111"/>
    </row>
    <row r="277" spans="1:81" s="85" customFormat="1" ht="12.75" customHeight="1" x14ac:dyDescent="0.25">
      <c r="A277" s="86"/>
      <c r="B277" s="101" t="s">
        <v>84</v>
      </c>
      <c r="C277" s="95" t="s">
        <v>505</v>
      </c>
      <c r="D277" s="78" t="s">
        <v>506</v>
      </c>
      <c r="E277" s="100"/>
      <c r="F277" s="78" t="s">
        <v>188</v>
      </c>
      <c r="G277" s="80">
        <f>I277*(1-J277)</f>
        <v>269</v>
      </c>
      <c r="H277" s="81">
        <f>E277*G277</f>
        <v>0</v>
      </c>
      <c r="I277" s="80">
        <v>269</v>
      </c>
      <c r="J277" s="82">
        <f t="shared" ref="J277" si="96">G$16/100</f>
        <v>0</v>
      </c>
      <c r="K277" s="83">
        <v>1</v>
      </c>
      <c r="L277" s="84">
        <f>E277*K277</f>
        <v>0</v>
      </c>
    </row>
    <row r="278" spans="1:81" ht="12.75" customHeight="1" x14ac:dyDescent="0.25">
      <c r="D278" s="75"/>
      <c r="I278" s="111"/>
    </row>
    <row r="279" spans="1:81" ht="12.75" customHeight="1" x14ac:dyDescent="0.25">
      <c r="D279" s="19" t="s">
        <v>526</v>
      </c>
      <c r="I279" s="111"/>
    </row>
    <row r="280" spans="1:81" s="85" customFormat="1" ht="12.75" customHeight="1" x14ac:dyDescent="0.2">
      <c r="A280" s="87"/>
      <c r="B280" s="107" t="s">
        <v>84</v>
      </c>
      <c r="C280" s="95" t="s">
        <v>343</v>
      </c>
      <c r="D280" s="78" t="s">
        <v>344</v>
      </c>
      <c r="E280" s="100"/>
      <c r="F280" s="78" t="s">
        <v>87</v>
      </c>
      <c r="G280" s="80">
        <f>I280*(1-J280)</f>
        <v>105</v>
      </c>
      <c r="H280" s="81">
        <f>E280*G280</f>
        <v>0</v>
      </c>
      <c r="I280" s="80">
        <v>105</v>
      </c>
      <c r="J280" s="82">
        <f t="shared" ref="J280:J281" si="97">G$16/100</f>
        <v>0</v>
      </c>
      <c r="K280" s="83">
        <v>0.05</v>
      </c>
      <c r="L280" s="84">
        <f>E280*K280</f>
        <v>0</v>
      </c>
    </row>
    <row r="281" spans="1:81" s="85" customFormat="1" ht="12.75" customHeight="1" x14ac:dyDescent="0.2">
      <c r="A281" s="76"/>
      <c r="B281" s="107" t="s">
        <v>84</v>
      </c>
      <c r="C281" s="95" t="s">
        <v>345</v>
      </c>
      <c r="D281" s="78" t="s">
        <v>346</v>
      </c>
      <c r="E281" s="100"/>
      <c r="F281" s="78" t="s">
        <v>188</v>
      </c>
      <c r="G281" s="80">
        <f>I281*(1-J281)</f>
        <v>18.5</v>
      </c>
      <c r="H281" s="81">
        <f>E281*G281</f>
        <v>0</v>
      </c>
      <c r="I281" s="80">
        <v>18.5</v>
      </c>
      <c r="J281" s="82">
        <f t="shared" si="97"/>
        <v>0</v>
      </c>
      <c r="K281" s="83">
        <v>0.01</v>
      </c>
      <c r="L281" s="84">
        <f>E281*K281</f>
        <v>0</v>
      </c>
    </row>
    <row r="282" spans="1:81" ht="12.75" customHeight="1" thickBot="1" x14ac:dyDescent="0.3">
      <c r="D282" s="75"/>
    </row>
    <row r="283" spans="1:81" s="71" customFormat="1" ht="15.95" customHeight="1" thickBot="1" x14ac:dyDescent="0.3">
      <c r="A283" s="61"/>
      <c r="B283" s="62"/>
      <c r="C283" s="63"/>
      <c r="D283" s="64" t="s">
        <v>49</v>
      </c>
      <c r="E283" s="65"/>
      <c r="F283" s="65"/>
      <c r="G283" s="66"/>
      <c r="H283" s="67">
        <f>SUM(H21:H282)</f>
        <v>0</v>
      </c>
      <c r="I283" s="68"/>
      <c r="J283" s="62"/>
      <c r="K283" s="69" t="s">
        <v>50</v>
      </c>
      <c r="L283" s="70">
        <f>SUM(L21:L282)</f>
        <v>0</v>
      </c>
      <c r="M283" s="85"/>
      <c r="N283" s="85"/>
      <c r="O283" s="85"/>
      <c r="P283" s="85"/>
      <c r="Q283" s="85"/>
      <c r="R283" s="85"/>
      <c r="S283" s="85"/>
      <c r="T283" s="85"/>
      <c r="U283" s="85"/>
      <c r="V283" s="85"/>
      <c r="W283" s="85"/>
      <c r="X283" s="85"/>
      <c r="Y283" s="85"/>
      <c r="Z283" s="85"/>
      <c r="AA283" s="85"/>
      <c r="AB283" s="85"/>
      <c r="AC283" s="85"/>
      <c r="AD283" s="85"/>
      <c r="AE283" s="85"/>
      <c r="AF283" s="85"/>
      <c r="AG283" s="85"/>
      <c r="AH283" s="85"/>
      <c r="AI283" s="85"/>
      <c r="AJ283" s="85"/>
      <c r="AK283" s="85"/>
      <c r="AL283" s="85"/>
      <c r="AM283" s="85"/>
      <c r="AN283" s="85"/>
      <c r="AO283" s="85"/>
      <c r="AP283" s="85"/>
      <c r="AQ283" s="85"/>
      <c r="AR283" s="85"/>
      <c r="AS283" s="85"/>
      <c r="AT283" s="85"/>
      <c r="AU283" s="85"/>
      <c r="AV283" s="85"/>
      <c r="AW283" s="85"/>
      <c r="AX283" s="85"/>
      <c r="AY283" s="85"/>
      <c r="AZ283" s="85"/>
      <c r="BA283" s="85"/>
      <c r="BB283" s="85"/>
      <c r="BC283" s="85"/>
      <c r="BD283" s="85"/>
      <c r="BE283" s="85"/>
      <c r="BF283" s="85"/>
      <c r="BG283" s="85"/>
      <c r="BH283" s="85"/>
      <c r="BI283" s="85"/>
      <c r="BJ283" s="85"/>
      <c r="BK283" s="85"/>
      <c r="BL283" s="85"/>
      <c r="BM283" s="85"/>
      <c r="BN283" s="85"/>
      <c r="BO283" s="85"/>
      <c r="BP283" s="85"/>
      <c r="BQ283" s="85"/>
      <c r="BR283" s="85"/>
      <c r="BS283" s="85"/>
      <c r="BT283" s="85"/>
      <c r="BU283" s="85"/>
      <c r="BV283" s="85"/>
      <c r="BW283" s="85"/>
      <c r="BX283" s="85"/>
      <c r="BY283" s="85"/>
      <c r="BZ283" s="85"/>
      <c r="CA283" s="85"/>
      <c r="CB283" s="85"/>
      <c r="CC283" s="85"/>
    </row>
    <row r="285" spans="1:81" ht="12.75" customHeight="1" x14ac:dyDescent="0.25">
      <c r="C285" s="124" t="s">
        <v>51</v>
      </c>
      <c r="D285" s="124"/>
      <c r="E285" s="124"/>
      <c r="F285" s="124"/>
      <c r="G285" s="124"/>
      <c r="H285" s="124"/>
      <c r="I285" s="3"/>
      <c r="J285" s="72"/>
      <c r="K285" s="3"/>
      <c r="L285" s="3"/>
    </row>
    <row r="286" spans="1:81" ht="12.75" customHeight="1" thickBot="1" x14ac:dyDescent="0.3"/>
    <row r="287" spans="1:81" ht="12.75" customHeight="1" x14ac:dyDescent="0.25">
      <c r="C287" s="133" t="s">
        <v>28</v>
      </c>
      <c r="D287" s="134"/>
    </row>
    <row r="288" spans="1:81" ht="12.75" customHeight="1" x14ac:dyDescent="0.25">
      <c r="C288" s="36" t="s">
        <v>29</v>
      </c>
      <c r="D288" s="37" t="s">
        <v>30</v>
      </c>
    </row>
    <row r="289" spans="2:81" s="2" customFormat="1" ht="12.75" customHeight="1" x14ac:dyDescent="0.25">
      <c r="C289" s="38" t="s">
        <v>31</v>
      </c>
      <c r="D289" s="37" t="s">
        <v>32</v>
      </c>
      <c r="M289" s="85"/>
      <c r="N289" s="85"/>
      <c r="O289" s="85"/>
      <c r="P289" s="85"/>
      <c r="Q289" s="85"/>
      <c r="R289" s="85"/>
      <c r="S289" s="85"/>
      <c r="T289" s="85"/>
      <c r="U289" s="85"/>
      <c r="V289" s="85"/>
      <c r="W289" s="85"/>
      <c r="X289" s="85"/>
      <c r="Y289" s="85"/>
      <c r="Z289" s="85"/>
      <c r="AA289" s="85"/>
      <c r="AB289" s="85"/>
      <c r="AC289" s="85"/>
      <c r="AD289" s="85"/>
      <c r="AE289" s="85"/>
      <c r="AF289" s="85"/>
      <c r="AG289" s="85"/>
      <c r="AH289" s="85"/>
      <c r="AI289" s="85"/>
      <c r="AJ289" s="85"/>
      <c r="AK289" s="85"/>
      <c r="AL289" s="85"/>
      <c r="AM289" s="85"/>
      <c r="AN289" s="85"/>
      <c r="AO289" s="85"/>
      <c r="AP289" s="85"/>
      <c r="AQ289" s="85"/>
      <c r="AR289" s="85"/>
      <c r="AS289" s="85"/>
      <c r="AT289" s="85"/>
      <c r="AU289" s="85"/>
      <c r="AV289" s="85"/>
      <c r="AW289" s="85"/>
      <c r="AX289" s="85"/>
      <c r="AY289" s="85"/>
      <c r="AZ289" s="85"/>
      <c r="BA289" s="85"/>
      <c r="BB289" s="85"/>
      <c r="BC289" s="85"/>
      <c r="BD289" s="85"/>
      <c r="BE289" s="85"/>
      <c r="BF289" s="85"/>
      <c r="BG289" s="85"/>
      <c r="BH289" s="85"/>
      <c r="BI289" s="85"/>
      <c r="BJ289" s="85"/>
      <c r="BK289" s="85"/>
      <c r="BL289" s="85"/>
      <c r="BM289" s="85"/>
      <c r="BN289" s="85"/>
      <c r="BO289" s="85"/>
      <c r="BP289" s="85"/>
      <c r="BQ289" s="85"/>
      <c r="BR289" s="85"/>
      <c r="BS289" s="85"/>
      <c r="BT289" s="85"/>
      <c r="BU289" s="85"/>
      <c r="BV289" s="85"/>
      <c r="BW289" s="85"/>
      <c r="BX289" s="85"/>
      <c r="BY289" s="85"/>
      <c r="BZ289" s="85"/>
      <c r="CA289" s="85"/>
      <c r="CB289" s="85"/>
      <c r="CC289" s="85"/>
    </row>
    <row r="290" spans="2:81" s="2" customFormat="1" ht="12.75" customHeight="1" x14ac:dyDescent="0.25">
      <c r="C290" s="38" t="s">
        <v>1120</v>
      </c>
      <c r="D290" s="37" t="s">
        <v>1121</v>
      </c>
      <c r="M290" s="85"/>
      <c r="N290" s="85"/>
      <c r="O290" s="85"/>
      <c r="P290" s="85"/>
      <c r="Q290" s="85"/>
      <c r="R290" s="85"/>
      <c r="S290" s="85"/>
      <c r="T290" s="85"/>
      <c r="U290" s="85"/>
      <c r="V290" s="85"/>
      <c r="W290" s="85"/>
      <c r="X290" s="85"/>
      <c r="Y290" s="85"/>
      <c r="Z290" s="85"/>
      <c r="AA290" s="85"/>
      <c r="AB290" s="85"/>
      <c r="AC290" s="85"/>
      <c r="AD290" s="85"/>
      <c r="AE290" s="85"/>
      <c r="AF290" s="85"/>
      <c r="AG290" s="85"/>
      <c r="AH290" s="85"/>
      <c r="AI290" s="85"/>
      <c r="AJ290" s="85"/>
      <c r="AK290" s="85"/>
      <c r="AL290" s="85"/>
      <c r="AM290" s="85"/>
      <c r="AN290" s="85"/>
      <c r="AO290" s="85"/>
      <c r="AP290" s="85"/>
      <c r="AQ290" s="85"/>
      <c r="AR290" s="85"/>
      <c r="AS290" s="85"/>
      <c r="AT290" s="85"/>
      <c r="AU290" s="85"/>
      <c r="AV290" s="85"/>
      <c r="AW290" s="85"/>
      <c r="AX290" s="85"/>
      <c r="AY290" s="85"/>
      <c r="AZ290" s="85"/>
      <c r="BA290" s="85"/>
      <c r="BB290" s="85"/>
      <c r="BC290" s="85"/>
      <c r="BD290" s="85"/>
      <c r="BE290" s="85"/>
      <c r="BF290" s="85"/>
      <c r="BG290" s="85"/>
      <c r="BH290" s="85"/>
      <c r="BI290" s="85"/>
      <c r="BJ290" s="85"/>
      <c r="BK290" s="85"/>
      <c r="BL290" s="85"/>
      <c r="BM290" s="85"/>
      <c r="BN290" s="85"/>
      <c r="BO290" s="85"/>
      <c r="BP290" s="85"/>
      <c r="BQ290" s="85"/>
      <c r="BR290" s="85"/>
      <c r="BS290" s="85"/>
      <c r="BT290" s="85"/>
      <c r="BU290" s="85"/>
      <c r="BV290" s="85"/>
      <c r="BW290" s="85"/>
      <c r="BX290" s="85"/>
      <c r="BY290" s="85"/>
      <c r="BZ290" s="85"/>
      <c r="CA290" s="85"/>
      <c r="CB290" s="85"/>
      <c r="CC290" s="85"/>
    </row>
    <row r="291" spans="2:81" s="2" customFormat="1" ht="12.75" customHeight="1" x14ac:dyDescent="0.25">
      <c r="C291" s="38" t="s">
        <v>33</v>
      </c>
      <c r="D291" s="37" t="s">
        <v>34</v>
      </c>
      <c r="M291" s="85"/>
      <c r="N291" s="85"/>
      <c r="O291" s="85"/>
      <c r="P291" s="85"/>
      <c r="Q291" s="85"/>
      <c r="R291" s="85"/>
      <c r="S291" s="85"/>
      <c r="T291" s="85"/>
      <c r="U291" s="85"/>
      <c r="V291" s="85"/>
      <c r="W291" s="85"/>
      <c r="X291" s="85"/>
      <c r="Y291" s="85"/>
      <c r="Z291" s="85"/>
      <c r="AA291" s="85"/>
      <c r="AB291" s="85"/>
      <c r="AC291" s="85"/>
      <c r="AD291" s="85"/>
      <c r="AE291" s="85"/>
      <c r="AF291" s="85"/>
      <c r="AG291" s="85"/>
      <c r="AH291" s="85"/>
      <c r="AI291" s="85"/>
      <c r="AJ291" s="85"/>
      <c r="AK291" s="85"/>
      <c r="AL291" s="85"/>
      <c r="AM291" s="85"/>
      <c r="AN291" s="85"/>
      <c r="AO291" s="85"/>
      <c r="AP291" s="85"/>
      <c r="AQ291" s="85"/>
      <c r="AR291" s="85"/>
      <c r="AS291" s="85"/>
      <c r="AT291" s="85"/>
      <c r="AU291" s="85"/>
      <c r="AV291" s="85"/>
      <c r="AW291" s="85"/>
      <c r="AX291" s="85"/>
      <c r="AY291" s="85"/>
      <c r="AZ291" s="85"/>
      <c r="BA291" s="85"/>
      <c r="BB291" s="85"/>
      <c r="BC291" s="85"/>
      <c r="BD291" s="85"/>
      <c r="BE291" s="85"/>
      <c r="BF291" s="85"/>
      <c r="BG291" s="85"/>
      <c r="BH291" s="85"/>
      <c r="BI291" s="85"/>
      <c r="BJ291" s="85"/>
      <c r="BK291" s="85"/>
      <c r="BL291" s="85"/>
      <c r="BM291" s="85"/>
      <c r="BN291" s="85"/>
      <c r="BO291" s="85"/>
      <c r="BP291" s="85"/>
      <c r="BQ291" s="85"/>
      <c r="BR291" s="85"/>
      <c r="BS291" s="85"/>
      <c r="BT291" s="85"/>
      <c r="BU291" s="85"/>
      <c r="BV291" s="85"/>
      <c r="BW291" s="85"/>
      <c r="BX291" s="85"/>
      <c r="BY291" s="85"/>
      <c r="BZ291" s="85"/>
      <c r="CA291" s="85"/>
      <c r="CB291" s="85"/>
      <c r="CC291" s="85"/>
    </row>
    <row r="292" spans="2:81" s="2" customFormat="1" ht="12.75" customHeight="1" x14ac:dyDescent="0.25">
      <c r="C292" s="38" t="s">
        <v>35</v>
      </c>
      <c r="D292" s="37" t="s">
        <v>36</v>
      </c>
      <c r="M292" s="85"/>
      <c r="N292" s="85"/>
      <c r="O292" s="85"/>
      <c r="P292" s="85"/>
      <c r="Q292" s="85"/>
      <c r="R292" s="85"/>
      <c r="S292" s="85"/>
      <c r="T292" s="85"/>
      <c r="U292" s="85"/>
      <c r="V292" s="85"/>
      <c r="W292" s="85"/>
      <c r="X292" s="85"/>
      <c r="Y292" s="85"/>
      <c r="Z292" s="85"/>
      <c r="AA292" s="85"/>
      <c r="AB292" s="85"/>
      <c r="AC292" s="85"/>
      <c r="AD292" s="85"/>
      <c r="AE292" s="85"/>
      <c r="AF292" s="85"/>
      <c r="AG292" s="85"/>
      <c r="AH292" s="85"/>
      <c r="AI292" s="85"/>
      <c r="AJ292" s="85"/>
      <c r="AK292" s="85"/>
      <c r="AL292" s="85"/>
      <c r="AM292" s="85"/>
      <c r="AN292" s="85"/>
      <c r="AO292" s="85"/>
      <c r="AP292" s="85"/>
      <c r="AQ292" s="85"/>
      <c r="AR292" s="85"/>
      <c r="AS292" s="85"/>
      <c r="AT292" s="85"/>
      <c r="AU292" s="85"/>
      <c r="AV292" s="85"/>
      <c r="AW292" s="85"/>
      <c r="AX292" s="85"/>
      <c r="AY292" s="85"/>
      <c r="AZ292" s="85"/>
      <c r="BA292" s="85"/>
      <c r="BB292" s="85"/>
      <c r="BC292" s="85"/>
      <c r="BD292" s="85"/>
      <c r="BE292" s="85"/>
      <c r="BF292" s="85"/>
      <c r="BG292" s="85"/>
      <c r="BH292" s="85"/>
      <c r="BI292" s="85"/>
      <c r="BJ292" s="85"/>
      <c r="BK292" s="85"/>
      <c r="BL292" s="85"/>
      <c r="BM292" s="85"/>
      <c r="BN292" s="85"/>
      <c r="BO292" s="85"/>
      <c r="BP292" s="85"/>
      <c r="BQ292" s="85"/>
      <c r="BR292" s="85"/>
      <c r="BS292" s="85"/>
      <c r="BT292" s="85"/>
      <c r="BU292" s="85"/>
      <c r="BV292" s="85"/>
      <c r="BW292" s="85"/>
      <c r="BX292" s="85"/>
      <c r="BY292" s="85"/>
      <c r="BZ292" s="85"/>
      <c r="CA292" s="85"/>
      <c r="CB292" s="85"/>
      <c r="CC292" s="85"/>
    </row>
    <row r="293" spans="2:81" s="2" customFormat="1" ht="12.75" customHeight="1" x14ac:dyDescent="0.25">
      <c r="C293" s="38" t="s">
        <v>37</v>
      </c>
      <c r="D293" s="37" t="s">
        <v>38</v>
      </c>
      <c r="M293" s="85"/>
      <c r="N293" s="85"/>
      <c r="O293" s="85"/>
      <c r="P293" s="85"/>
      <c r="Q293" s="85"/>
      <c r="R293" s="85"/>
      <c r="S293" s="85"/>
      <c r="T293" s="85"/>
      <c r="U293" s="85"/>
      <c r="V293" s="85"/>
      <c r="W293" s="85"/>
      <c r="X293" s="85"/>
      <c r="Y293" s="85"/>
      <c r="Z293" s="85"/>
      <c r="AA293" s="85"/>
      <c r="AB293" s="85"/>
      <c r="AC293" s="85"/>
      <c r="AD293" s="85"/>
      <c r="AE293" s="85"/>
      <c r="AF293" s="85"/>
      <c r="AG293" s="85"/>
      <c r="AH293" s="85"/>
      <c r="AI293" s="85"/>
      <c r="AJ293" s="85"/>
      <c r="AK293" s="85"/>
      <c r="AL293" s="85"/>
      <c r="AM293" s="85"/>
      <c r="AN293" s="85"/>
      <c r="AO293" s="85"/>
      <c r="AP293" s="85"/>
      <c r="AQ293" s="85"/>
      <c r="AR293" s="85"/>
      <c r="AS293" s="85"/>
      <c r="AT293" s="85"/>
      <c r="AU293" s="85"/>
      <c r="AV293" s="85"/>
      <c r="AW293" s="85"/>
      <c r="AX293" s="85"/>
      <c r="AY293" s="85"/>
      <c r="AZ293" s="85"/>
      <c r="BA293" s="85"/>
      <c r="BB293" s="85"/>
      <c r="BC293" s="85"/>
      <c r="BD293" s="85"/>
      <c r="BE293" s="85"/>
      <c r="BF293" s="85"/>
      <c r="BG293" s="85"/>
      <c r="BH293" s="85"/>
      <c r="BI293" s="85"/>
      <c r="BJ293" s="85"/>
      <c r="BK293" s="85"/>
      <c r="BL293" s="85"/>
      <c r="BM293" s="85"/>
      <c r="BN293" s="85"/>
      <c r="BO293" s="85"/>
      <c r="BP293" s="85"/>
      <c r="BQ293" s="85"/>
      <c r="BR293" s="85"/>
      <c r="BS293" s="85"/>
      <c r="BT293" s="85"/>
      <c r="BU293" s="85"/>
      <c r="BV293" s="85"/>
      <c r="BW293" s="85"/>
      <c r="BX293" s="85"/>
      <c r="BY293" s="85"/>
      <c r="BZ293" s="85"/>
      <c r="CA293" s="85"/>
      <c r="CB293" s="85"/>
      <c r="CC293" s="85"/>
    </row>
    <row r="294" spans="2:81" s="2" customFormat="1" ht="12.75" customHeight="1" x14ac:dyDescent="0.25">
      <c r="C294" s="38" t="s">
        <v>39</v>
      </c>
      <c r="D294" s="37" t="s">
        <v>40</v>
      </c>
      <c r="M294" s="85"/>
      <c r="N294" s="85"/>
      <c r="O294" s="85"/>
      <c r="P294" s="85"/>
      <c r="Q294" s="85"/>
      <c r="R294" s="85"/>
      <c r="S294" s="85"/>
      <c r="T294" s="85"/>
      <c r="U294" s="85"/>
      <c r="V294" s="85"/>
      <c r="W294" s="85"/>
      <c r="X294" s="85"/>
      <c r="Y294" s="85"/>
      <c r="Z294" s="85"/>
      <c r="AA294" s="85"/>
      <c r="AB294" s="85"/>
      <c r="AC294" s="85"/>
      <c r="AD294" s="85"/>
      <c r="AE294" s="85"/>
      <c r="AF294" s="85"/>
      <c r="AG294" s="85"/>
      <c r="AH294" s="85"/>
      <c r="AI294" s="85"/>
      <c r="AJ294" s="85"/>
      <c r="AK294" s="85"/>
      <c r="AL294" s="85"/>
      <c r="AM294" s="85"/>
      <c r="AN294" s="85"/>
      <c r="AO294" s="85"/>
      <c r="AP294" s="85"/>
      <c r="AQ294" s="85"/>
      <c r="AR294" s="85"/>
      <c r="AS294" s="85"/>
      <c r="AT294" s="85"/>
      <c r="AU294" s="85"/>
      <c r="AV294" s="85"/>
      <c r="AW294" s="85"/>
      <c r="AX294" s="85"/>
      <c r="AY294" s="85"/>
      <c r="AZ294" s="85"/>
      <c r="BA294" s="85"/>
      <c r="BB294" s="85"/>
      <c r="BC294" s="85"/>
      <c r="BD294" s="85"/>
      <c r="BE294" s="85"/>
      <c r="BF294" s="85"/>
      <c r="BG294" s="85"/>
      <c r="BH294" s="85"/>
      <c r="BI294" s="85"/>
      <c r="BJ294" s="85"/>
      <c r="BK294" s="85"/>
      <c r="BL294" s="85"/>
      <c r="BM294" s="85"/>
      <c r="BN294" s="85"/>
      <c r="BO294" s="85"/>
      <c r="BP294" s="85"/>
      <c r="BQ294" s="85"/>
      <c r="BR294" s="85"/>
      <c r="BS294" s="85"/>
      <c r="BT294" s="85"/>
      <c r="BU294" s="85"/>
      <c r="BV294" s="85"/>
      <c r="BW294" s="85"/>
      <c r="BX294" s="85"/>
      <c r="BY294" s="85"/>
      <c r="BZ294" s="85"/>
      <c r="CA294" s="85"/>
      <c r="CB294" s="85"/>
      <c r="CC294" s="85"/>
    </row>
    <row r="295" spans="2:81" s="2" customFormat="1" ht="12.75" customHeight="1" x14ac:dyDescent="0.25">
      <c r="C295" s="38" t="s">
        <v>41</v>
      </c>
      <c r="D295" s="37" t="s">
        <v>42</v>
      </c>
      <c r="M295" s="85"/>
      <c r="N295" s="85"/>
      <c r="O295" s="85"/>
      <c r="P295" s="85"/>
      <c r="Q295" s="85"/>
      <c r="R295" s="85"/>
      <c r="S295" s="85"/>
      <c r="T295" s="85"/>
      <c r="U295" s="85"/>
      <c r="V295" s="85"/>
      <c r="W295" s="85"/>
      <c r="X295" s="85"/>
      <c r="Y295" s="85"/>
      <c r="Z295" s="85"/>
      <c r="AA295" s="85"/>
      <c r="AB295" s="85"/>
      <c r="AC295" s="85"/>
      <c r="AD295" s="85"/>
      <c r="AE295" s="85"/>
      <c r="AF295" s="85"/>
      <c r="AG295" s="85"/>
      <c r="AH295" s="85"/>
      <c r="AI295" s="85"/>
      <c r="AJ295" s="85"/>
      <c r="AK295" s="85"/>
      <c r="AL295" s="85"/>
      <c r="AM295" s="85"/>
      <c r="AN295" s="85"/>
      <c r="AO295" s="85"/>
      <c r="AP295" s="85"/>
      <c r="AQ295" s="85"/>
      <c r="AR295" s="85"/>
      <c r="AS295" s="85"/>
      <c r="AT295" s="85"/>
      <c r="AU295" s="85"/>
      <c r="AV295" s="85"/>
      <c r="AW295" s="85"/>
      <c r="AX295" s="85"/>
      <c r="AY295" s="85"/>
      <c r="AZ295" s="85"/>
      <c r="BA295" s="85"/>
      <c r="BB295" s="85"/>
      <c r="BC295" s="85"/>
      <c r="BD295" s="85"/>
      <c r="BE295" s="85"/>
      <c r="BF295" s="85"/>
      <c r="BG295" s="85"/>
      <c r="BH295" s="85"/>
      <c r="BI295" s="85"/>
      <c r="BJ295" s="85"/>
      <c r="BK295" s="85"/>
      <c r="BL295" s="85"/>
      <c r="BM295" s="85"/>
      <c r="BN295" s="85"/>
      <c r="BO295" s="85"/>
      <c r="BP295" s="85"/>
      <c r="BQ295" s="85"/>
      <c r="BR295" s="85"/>
      <c r="BS295" s="85"/>
      <c r="BT295" s="85"/>
      <c r="BU295" s="85"/>
      <c r="BV295" s="85"/>
      <c r="BW295" s="85"/>
      <c r="BX295" s="85"/>
      <c r="BY295" s="85"/>
      <c r="BZ295" s="85"/>
      <c r="CA295" s="85"/>
      <c r="CB295" s="85"/>
      <c r="CC295" s="85"/>
    </row>
    <row r="296" spans="2:81" s="2" customFormat="1" ht="12.75" customHeight="1" thickBot="1" x14ac:dyDescent="0.3">
      <c r="C296" s="39" t="s">
        <v>43</v>
      </c>
      <c r="D296" s="40" t="s">
        <v>44</v>
      </c>
      <c r="M296" s="85"/>
      <c r="N296" s="85"/>
      <c r="O296" s="85"/>
      <c r="P296" s="85"/>
      <c r="Q296" s="85"/>
      <c r="R296" s="85"/>
      <c r="S296" s="85"/>
      <c r="T296" s="85"/>
      <c r="U296" s="85"/>
      <c r="V296" s="85"/>
      <c r="W296" s="85"/>
      <c r="X296" s="85"/>
      <c r="Y296" s="85"/>
      <c r="Z296" s="85"/>
      <c r="AA296" s="85"/>
      <c r="AB296" s="85"/>
      <c r="AC296" s="85"/>
      <c r="AD296" s="85"/>
      <c r="AE296" s="85"/>
      <c r="AF296" s="85"/>
      <c r="AG296" s="85"/>
      <c r="AH296" s="85"/>
      <c r="AI296" s="85"/>
      <c r="AJ296" s="85"/>
      <c r="AK296" s="85"/>
      <c r="AL296" s="85"/>
      <c r="AM296" s="85"/>
      <c r="AN296" s="85"/>
      <c r="AO296" s="85"/>
      <c r="AP296" s="85"/>
      <c r="AQ296" s="85"/>
      <c r="AR296" s="85"/>
      <c r="AS296" s="85"/>
      <c r="AT296" s="85"/>
      <c r="AU296" s="85"/>
      <c r="AV296" s="85"/>
      <c r="AW296" s="85"/>
      <c r="AX296" s="85"/>
      <c r="AY296" s="85"/>
      <c r="AZ296" s="85"/>
      <c r="BA296" s="85"/>
      <c r="BB296" s="85"/>
      <c r="BC296" s="85"/>
      <c r="BD296" s="85"/>
      <c r="BE296" s="85"/>
      <c r="BF296" s="85"/>
      <c r="BG296" s="85"/>
      <c r="BH296" s="85"/>
      <c r="BI296" s="85"/>
      <c r="BJ296" s="85"/>
      <c r="BK296" s="85"/>
      <c r="BL296" s="85"/>
      <c r="BM296" s="85"/>
      <c r="BN296" s="85"/>
      <c r="BO296" s="85"/>
      <c r="BP296" s="85"/>
      <c r="BQ296" s="85"/>
      <c r="BR296" s="85"/>
      <c r="BS296" s="85"/>
      <c r="BT296" s="85"/>
      <c r="BU296" s="85"/>
      <c r="BV296" s="85"/>
      <c r="BW296" s="85"/>
      <c r="BX296" s="85"/>
      <c r="BY296" s="85"/>
      <c r="BZ296" s="85"/>
      <c r="CA296" s="85"/>
      <c r="CB296" s="85"/>
      <c r="CC296" s="85"/>
    </row>
    <row r="298" spans="2:81" s="14" customFormat="1" ht="12.75" customHeight="1" x14ac:dyDescent="0.25">
      <c r="B298" s="2"/>
      <c r="C298" s="3" t="s">
        <v>45</v>
      </c>
      <c r="D298" s="3"/>
      <c r="E298" s="3"/>
      <c r="F298" s="3"/>
      <c r="G298" s="3"/>
      <c r="H298" s="3"/>
      <c r="I298" s="3"/>
      <c r="J298" s="3"/>
      <c r="K298" s="3"/>
      <c r="L298" s="9"/>
      <c r="M298" s="85"/>
      <c r="N298" s="85"/>
      <c r="O298" s="85"/>
      <c r="P298" s="85"/>
      <c r="Q298" s="85"/>
      <c r="R298" s="85"/>
      <c r="S298" s="85"/>
      <c r="T298" s="85"/>
      <c r="U298" s="85"/>
      <c r="V298" s="85"/>
      <c r="W298" s="85"/>
      <c r="X298" s="85"/>
      <c r="Y298" s="85"/>
      <c r="Z298" s="85"/>
      <c r="AA298" s="85"/>
      <c r="AB298" s="85"/>
      <c r="AC298" s="85"/>
      <c r="AD298" s="85"/>
      <c r="AE298" s="85"/>
      <c r="AF298" s="85"/>
      <c r="AG298" s="85"/>
      <c r="AH298" s="85"/>
      <c r="AI298" s="85"/>
      <c r="AJ298" s="85"/>
      <c r="AK298" s="85"/>
      <c r="AL298" s="85"/>
      <c r="AM298" s="85"/>
      <c r="AN298" s="85"/>
      <c r="AO298" s="85"/>
      <c r="AP298" s="85"/>
      <c r="AQ298" s="85"/>
      <c r="AR298" s="85"/>
      <c r="AS298" s="85"/>
      <c r="AT298" s="85"/>
      <c r="AU298" s="85"/>
      <c r="AV298" s="85"/>
      <c r="AW298" s="85"/>
      <c r="AX298" s="85"/>
      <c r="AY298" s="85"/>
      <c r="AZ298" s="85"/>
      <c r="BA298" s="85"/>
      <c r="BB298" s="85"/>
      <c r="BC298" s="85"/>
      <c r="BD298" s="85"/>
      <c r="BE298" s="85"/>
      <c r="BF298" s="85"/>
      <c r="BG298" s="85"/>
      <c r="BH298" s="85"/>
      <c r="BI298" s="85"/>
      <c r="BJ298" s="85"/>
      <c r="BK298" s="85"/>
      <c r="BL298" s="85"/>
      <c r="BM298" s="85"/>
      <c r="BN298" s="85"/>
      <c r="BO298" s="85"/>
      <c r="BP298" s="85"/>
      <c r="BQ298" s="85"/>
      <c r="BR298" s="85"/>
      <c r="BS298" s="85"/>
      <c r="BT298" s="85"/>
      <c r="BU298" s="85"/>
      <c r="BV298" s="85"/>
      <c r="BW298" s="85"/>
      <c r="BX298" s="85"/>
      <c r="BY298" s="85"/>
      <c r="BZ298" s="85"/>
      <c r="CA298" s="85"/>
      <c r="CB298" s="85"/>
      <c r="CC298" s="85"/>
    </row>
    <row r="299" spans="2:81" s="14" customFormat="1" ht="12.75" customHeight="1" x14ac:dyDescent="0.25">
      <c r="B299" s="2"/>
      <c r="C299" s="58" t="s">
        <v>1273</v>
      </c>
      <c r="D299" s="58"/>
      <c r="E299" s="58"/>
      <c r="F299" s="58"/>
      <c r="G299" s="58"/>
      <c r="H299" s="58"/>
      <c r="I299" s="3"/>
      <c r="J299" s="3"/>
      <c r="K299" s="3"/>
      <c r="L299" s="9"/>
      <c r="M299" s="85"/>
      <c r="N299" s="85"/>
      <c r="O299" s="85"/>
      <c r="P299" s="85"/>
      <c r="Q299" s="85"/>
      <c r="R299" s="85"/>
      <c r="S299" s="85"/>
      <c r="T299" s="85"/>
      <c r="U299" s="85"/>
      <c r="V299" s="85"/>
      <c r="W299" s="85"/>
      <c r="X299" s="85"/>
      <c r="Y299" s="85"/>
      <c r="Z299" s="85"/>
      <c r="AA299" s="85"/>
      <c r="AB299" s="85"/>
      <c r="AC299" s="85"/>
      <c r="AD299" s="85"/>
      <c r="AE299" s="85"/>
      <c r="AF299" s="85"/>
      <c r="AG299" s="85"/>
      <c r="AH299" s="85"/>
      <c r="AI299" s="85"/>
      <c r="AJ299" s="85"/>
      <c r="AK299" s="85"/>
      <c r="AL299" s="85"/>
      <c r="AM299" s="85"/>
      <c r="AN299" s="85"/>
      <c r="AO299" s="85"/>
      <c r="AP299" s="85"/>
      <c r="AQ299" s="85"/>
      <c r="AR299" s="85"/>
      <c r="AS299" s="85"/>
      <c r="AT299" s="85"/>
      <c r="AU299" s="85"/>
      <c r="AV299" s="85"/>
      <c r="AW299" s="85"/>
      <c r="AX299" s="85"/>
      <c r="AY299" s="85"/>
      <c r="AZ299" s="85"/>
      <c r="BA299" s="85"/>
      <c r="BB299" s="85"/>
      <c r="BC299" s="85"/>
      <c r="BD299" s="85"/>
      <c r="BE299" s="85"/>
      <c r="BF299" s="85"/>
      <c r="BG299" s="85"/>
      <c r="BH299" s="85"/>
      <c r="BI299" s="85"/>
      <c r="BJ299" s="85"/>
      <c r="BK299" s="85"/>
      <c r="BL299" s="85"/>
      <c r="BM299" s="85"/>
      <c r="BN299" s="85"/>
      <c r="BO299" s="85"/>
      <c r="BP299" s="85"/>
      <c r="BQ299" s="85"/>
      <c r="BR299" s="85"/>
      <c r="BS299" s="85"/>
      <c r="BT299" s="85"/>
      <c r="BU299" s="85"/>
      <c r="BV299" s="85"/>
      <c r="BW299" s="85"/>
      <c r="BX299" s="85"/>
      <c r="BY299" s="85"/>
      <c r="BZ299" s="85"/>
      <c r="CA299" s="85"/>
      <c r="CB299" s="85"/>
      <c r="CC299" s="85"/>
    </row>
    <row r="300" spans="2:81" s="14" customFormat="1" ht="12.75" customHeight="1" x14ac:dyDescent="0.25">
      <c r="B300" s="2"/>
      <c r="C300" s="113" t="s">
        <v>1274</v>
      </c>
      <c r="D300" s="113"/>
      <c r="E300" s="41"/>
      <c r="F300" s="41"/>
      <c r="G300" s="41"/>
      <c r="H300" s="41"/>
      <c r="L300" s="9"/>
      <c r="M300" s="85"/>
      <c r="N300" s="85"/>
      <c r="O300" s="85"/>
      <c r="P300" s="85"/>
      <c r="Q300" s="85"/>
      <c r="R300" s="85"/>
      <c r="S300" s="85"/>
      <c r="T300" s="85"/>
      <c r="U300" s="85"/>
      <c r="V300" s="85"/>
      <c r="W300" s="85"/>
      <c r="X300" s="85"/>
      <c r="Y300" s="85"/>
      <c r="Z300" s="85"/>
      <c r="AA300" s="85"/>
      <c r="AB300" s="85"/>
      <c r="AC300" s="85"/>
      <c r="AD300" s="85"/>
      <c r="AE300" s="85"/>
      <c r="AF300" s="85"/>
      <c r="AG300" s="85"/>
      <c r="AH300" s="85"/>
      <c r="AI300" s="85"/>
      <c r="AJ300" s="85"/>
      <c r="AK300" s="85"/>
      <c r="AL300" s="85"/>
      <c r="AM300" s="85"/>
      <c r="AN300" s="85"/>
      <c r="AO300" s="85"/>
      <c r="AP300" s="85"/>
      <c r="AQ300" s="85"/>
      <c r="AR300" s="85"/>
      <c r="AS300" s="85"/>
      <c r="AT300" s="85"/>
      <c r="AU300" s="85"/>
      <c r="AV300" s="85"/>
      <c r="AW300" s="85"/>
      <c r="AX300" s="85"/>
      <c r="AY300" s="85"/>
      <c r="AZ300" s="85"/>
      <c r="BA300" s="85"/>
      <c r="BB300" s="85"/>
      <c r="BC300" s="85"/>
      <c r="BD300" s="85"/>
      <c r="BE300" s="85"/>
      <c r="BF300" s="85"/>
      <c r="BG300" s="85"/>
      <c r="BH300" s="85"/>
      <c r="BI300" s="85"/>
      <c r="BJ300" s="85"/>
      <c r="BK300" s="85"/>
      <c r="BL300" s="85"/>
      <c r="BM300" s="85"/>
      <c r="BN300" s="85"/>
      <c r="BO300" s="85"/>
      <c r="BP300" s="85"/>
      <c r="BQ300" s="85"/>
      <c r="BR300" s="85"/>
      <c r="BS300" s="85"/>
      <c r="BT300" s="85"/>
      <c r="BU300" s="85"/>
      <c r="BV300" s="85"/>
      <c r="BW300" s="85"/>
      <c r="BX300" s="85"/>
      <c r="BY300" s="85"/>
      <c r="BZ300" s="85"/>
      <c r="CA300" s="85"/>
      <c r="CB300" s="85"/>
      <c r="CC300" s="85"/>
    </row>
    <row r="301" spans="2:81" s="14" customFormat="1" ht="12.75" customHeight="1" x14ac:dyDescent="0.25">
      <c r="B301" s="2"/>
      <c r="C301" s="60" t="s">
        <v>46</v>
      </c>
      <c r="L301" s="9"/>
      <c r="M301" s="85"/>
      <c r="N301" s="85"/>
      <c r="O301" s="85"/>
      <c r="P301" s="85"/>
      <c r="Q301" s="85"/>
      <c r="R301" s="85"/>
      <c r="S301" s="85"/>
      <c r="T301" s="85"/>
      <c r="U301" s="85"/>
      <c r="V301" s="85"/>
      <c r="W301" s="85"/>
      <c r="X301" s="85"/>
      <c r="Y301" s="85"/>
      <c r="Z301" s="85"/>
      <c r="AA301" s="85"/>
      <c r="AB301" s="85"/>
      <c r="AC301" s="85"/>
      <c r="AD301" s="85"/>
      <c r="AE301" s="85"/>
      <c r="AF301" s="85"/>
      <c r="AG301" s="85"/>
      <c r="AH301" s="85"/>
      <c r="AI301" s="85"/>
      <c r="AJ301" s="85"/>
      <c r="AK301" s="85"/>
      <c r="AL301" s="85"/>
      <c r="AM301" s="85"/>
      <c r="AN301" s="85"/>
      <c r="AO301" s="85"/>
      <c r="AP301" s="85"/>
      <c r="AQ301" s="85"/>
      <c r="AR301" s="85"/>
      <c r="AS301" s="85"/>
      <c r="AT301" s="85"/>
      <c r="AU301" s="85"/>
      <c r="AV301" s="85"/>
      <c r="AW301" s="85"/>
      <c r="AX301" s="85"/>
      <c r="AY301" s="85"/>
      <c r="AZ301" s="85"/>
      <c r="BA301" s="85"/>
      <c r="BB301" s="85"/>
      <c r="BC301" s="85"/>
      <c r="BD301" s="85"/>
      <c r="BE301" s="85"/>
      <c r="BF301" s="85"/>
      <c r="BG301" s="85"/>
      <c r="BH301" s="85"/>
      <c r="BI301" s="85"/>
      <c r="BJ301" s="85"/>
      <c r="BK301" s="85"/>
      <c r="BL301" s="85"/>
      <c r="BM301" s="85"/>
      <c r="BN301" s="85"/>
      <c r="BO301" s="85"/>
      <c r="BP301" s="85"/>
      <c r="BQ301" s="85"/>
      <c r="BR301" s="85"/>
      <c r="BS301" s="85"/>
      <c r="BT301" s="85"/>
      <c r="BU301" s="85"/>
      <c r="BV301" s="85"/>
      <c r="BW301" s="85"/>
      <c r="BX301" s="85"/>
      <c r="BY301" s="85"/>
      <c r="BZ301" s="85"/>
      <c r="CA301" s="85"/>
      <c r="CB301" s="85"/>
      <c r="CC301" s="85"/>
    </row>
    <row r="302" spans="2:81" s="2" customFormat="1" ht="12.75" customHeight="1" x14ac:dyDescent="0.25"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85"/>
      <c r="N302" s="85"/>
      <c r="O302" s="85"/>
      <c r="P302" s="85"/>
      <c r="Q302" s="85"/>
      <c r="R302" s="85"/>
      <c r="S302" s="85"/>
      <c r="T302" s="85"/>
      <c r="U302" s="85"/>
      <c r="V302" s="85"/>
      <c r="W302" s="85"/>
      <c r="X302" s="85"/>
      <c r="Y302" s="85"/>
      <c r="Z302" s="85"/>
      <c r="AA302" s="85"/>
      <c r="AB302" s="85"/>
      <c r="AC302" s="85"/>
      <c r="AD302" s="85"/>
      <c r="AE302" s="85"/>
      <c r="AF302" s="85"/>
      <c r="AG302" s="85"/>
      <c r="AH302" s="85"/>
      <c r="AI302" s="85"/>
      <c r="AJ302" s="85"/>
      <c r="AK302" s="85"/>
      <c r="AL302" s="85"/>
      <c r="AM302" s="85"/>
      <c r="AN302" s="85"/>
      <c r="AO302" s="85"/>
      <c r="AP302" s="85"/>
      <c r="AQ302" s="85"/>
      <c r="AR302" s="85"/>
      <c r="AS302" s="85"/>
      <c r="AT302" s="85"/>
      <c r="AU302" s="85"/>
      <c r="AV302" s="85"/>
      <c r="AW302" s="85"/>
      <c r="AX302" s="85"/>
      <c r="AY302" s="85"/>
      <c r="AZ302" s="85"/>
      <c r="BA302" s="85"/>
      <c r="BB302" s="85"/>
      <c r="BC302" s="85"/>
      <c r="BD302" s="85"/>
      <c r="BE302" s="85"/>
      <c r="BF302" s="85"/>
      <c r="BG302" s="85"/>
      <c r="BH302" s="85"/>
      <c r="BI302" s="85"/>
      <c r="BJ302" s="85"/>
      <c r="BK302" s="85"/>
      <c r="BL302" s="85"/>
      <c r="BM302" s="85"/>
      <c r="BN302" s="85"/>
      <c r="BO302" s="85"/>
      <c r="BP302" s="85"/>
      <c r="BQ302" s="85"/>
      <c r="BR302" s="85"/>
      <c r="BS302" s="85"/>
      <c r="BT302" s="85"/>
      <c r="BU302" s="85"/>
      <c r="BV302" s="85"/>
      <c r="BW302" s="85"/>
      <c r="BX302" s="85"/>
      <c r="BY302" s="85"/>
      <c r="BZ302" s="85"/>
      <c r="CA302" s="85"/>
      <c r="CB302" s="85"/>
      <c r="CC302" s="85"/>
    </row>
    <row r="303" spans="2:81" s="2" customFormat="1" ht="12.75" customHeight="1" x14ac:dyDescent="0.25">
      <c r="C303" s="3" t="s">
        <v>52</v>
      </c>
      <c r="D303" s="3"/>
      <c r="E303" s="3"/>
      <c r="F303" s="3"/>
      <c r="G303" s="3"/>
      <c r="H303" s="3"/>
      <c r="I303" s="3"/>
      <c r="J303" s="3"/>
      <c r="K303" s="3"/>
      <c r="L303" s="3"/>
      <c r="M303" s="85"/>
      <c r="N303" s="85"/>
      <c r="O303" s="85"/>
      <c r="P303" s="85"/>
      <c r="Q303" s="85"/>
      <c r="R303" s="85"/>
      <c r="S303" s="85"/>
      <c r="T303" s="85"/>
      <c r="U303" s="85"/>
      <c r="V303" s="85"/>
      <c r="W303" s="85"/>
      <c r="X303" s="85"/>
      <c r="Y303" s="85"/>
      <c r="Z303" s="85"/>
      <c r="AA303" s="85"/>
      <c r="AB303" s="85"/>
      <c r="AC303" s="85"/>
      <c r="AD303" s="85"/>
      <c r="AE303" s="85"/>
      <c r="AF303" s="85"/>
      <c r="AG303" s="85"/>
      <c r="AH303" s="85"/>
      <c r="AI303" s="85"/>
      <c r="AJ303" s="85"/>
      <c r="AK303" s="85"/>
      <c r="AL303" s="85"/>
      <c r="AM303" s="85"/>
      <c r="AN303" s="85"/>
      <c r="AO303" s="85"/>
      <c r="AP303" s="85"/>
      <c r="AQ303" s="85"/>
      <c r="AR303" s="85"/>
      <c r="AS303" s="85"/>
      <c r="AT303" s="85"/>
      <c r="AU303" s="85"/>
      <c r="AV303" s="85"/>
      <c r="AW303" s="85"/>
      <c r="AX303" s="85"/>
      <c r="AY303" s="85"/>
      <c r="AZ303" s="85"/>
      <c r="BA303" s="85"/>
      <c r="BB303" s="85"/>
      <c r="BC303" s="85"/>
      <c r="BD303" s="85"/>
      <c r="BE303" s="85"/>
      <c r="BF303" s="85"/>
      <c r="BG303" s="85"/>
      <c r="BH303" s="85"/>
      <c r="BI303" s="85"/>
      <c r="BJ303" s="85"/>
      <c r="BK303" s="85"/>
      <c r="BL303" s="85"/>
      <c r="BM303" s="85"/>
      <c r="BN303" s="85"/>
      <c r="BO303" s="85"/>
      <c r="BP303" s="85"/>
      <c r="BQ303" s="85"/>
      <c r="BR303" s="85"/>
      <c r="BS303" s="85"/>
      <c r="BT303" s="85"/>
      <c r="BU303" s="85"/>
      <c r="BV303" s="85"/>
      <c r="BW303" s="85"/>
      <c r="BX303" s="85"/>
      <c r="BY303" s="85"/>
      <c r="BZ303" s="85"/>
      <c r="CA303" s="85"/>
      <c r="CB303" s="85"/>
      <c r="CC303" s="85"/>
    </row>
  </sheetData>
  <mergeCells count="11">
    <mergeCell ref="E16:F16"/>
    <mergeCell ref="G1:H3"/>
    <mergeCell ref="C13:D14"/>
    <mergeCell ref="E13:J13"/>
    <mergeCell ref="E14:F14"/>
    <mergeCell ref="E15:F15"/>
    <mergeCell ref="C300:D300"/>
    <mergeCell ref="C287:D287"/>
    <mergeCell ref="C285:H285"/>
    <mergeCell ref="E17:F17"/>
    <mergeCell ref="E18:F18"/>
  </mergeCells>
  <hyperlinks>
    <hyperlink ref="G1:H3" r:id="rId1" display="https://www.arkys.cz/cs/" xr:uid="{AA888301-13D5-4870-831F-D7823BD30AA9}"/>
    <hyperlink ref="B23" r:id="rId2" location="item2882" xr:uid="{F2BC660C-553E-48FD-8314-1784F6BAC2C2}"/>
    <hyperlink ref="B25" r:id="rId3" location="item2884" xr:uid="{FC246DA1-5D6A-4599-8735-9D4E58338984}"/>
    <hyperlink ref="B26" r:id="rId4" location="item2884" xr:uid="{D2295F5B-DE5C-4ECA-B2C8-E3599C865D70}"/>
    <hyperlink ref="B27" r:id="rId5" location="item2884" xr:uid="{9028002F-8030-493E-A286-07B8F96F3651}"/>
    <hyperlink ref="B28" r:id="rId6" location="item2884" xr:uid="{8419B396-0B01-4F7B-A914-769D0FF55089}"/>
    <hyperlink ref="B34" r:id="rId7" location="item2885" xr:uid="{4FE27748-418E-45EF-8497-EE8DA797A561}"/>
    <hyperlink ref="B35" r:id="rId8" location="item2885" xr:uid="{FDD43724-5525-4939-AB95-C71D017DA0C6}"/>
    <hyperlink ref="B36" r:id="rId9" location="item2885" xr:uid="{AF6B172C-9AA2-46F3-81F0-C7CF30AEF92B}"/>
    <hyperlink ref="B37" r:id="rId10" location="item2885" xr:uid="{C522D12D-1FDE-4F2E-8068-A9F603E90A74}"/>
    <hyperlink ref="B44" r:id="rId11" location="item2888" xr:uid="{D4625AAB-1609-4DF9-A587-3769D1599AE8}"/>
    <hyperlink ref="B46" r:id="rId12" location="item2889" xr:uid="{DB9D870F-807D-4341-A5DE-2AB6969FB996}"/>
    <hyperlink ref="B47" r:id="rId13" location="item2889" xr:uid="{8E981F95-53D4-451A-A17F-6AB50AD493D5}"/>
    <hyperlink ref="B48" r:id="rId14" location="item2889" xr:uid="{D018DAA7-DF97-4148-9146-167F5B75EB9A}"/>
    <hyperlink ref="B49" r:id="rId15" location="item2889" xr:uid="{80702B82-0352-4F1C-85D4-1F4668571E51}"/>
    <hyperlink ref="B55" r:id="rId16" location="item2892" xr:uid="{DABE4540-8826-45CB-A233-496D69983D54}"/>
    <hyperlink ref="B56" r:id="rId17" location="item2892" xr:uid="{3981D6BD-F5FC-4F26-979A-9D0EB0325DD8}"/>
    <hyperlink ref="B57" r:id="rId18" location="item2892" xr:uid="{0902DC3E-744A-4CF5-971C-3DE8A6BE7C15}"/>
    <hyperlink ref="B58" r:id="rId19" location="item2892" xr:uid="{2709CE9D-07FD-4293-BCA9-B27FD26A633E}"/>
    <hyperlink ref="B65" r:id="rId20" location="item2854" xr:uid="{67BD8465-14AD-4C58-A202-21D5B2C7A875}"/>
    <hyperlink ref="B66:B71" r:id="rId21" location="item2854" display="www" xr:uid="{F3A19266-2D9C-4971-8766-399E6941B6FE}"/>
    <hyperlink ref="B74" r:id="rId22" location="item2855" xr:uid="{E9EEAC69-F686-4724-A9F7-7CFE9DFDC67A}"/>
    <hyperlink ref="B75:B76" r:id="rId23" location="item2855" display="www" xr:uid="{A1A1D606-CD47-440C-B9ED-609A187436E9}"/>
    <hyperlink ref="B79" r:id="rId24" location="item2837" xr:uid="{127B2A55-2FC7-43D1-9CAC-FBCB9699316D}"/>
    <hyperlink ref="B80" r:id="rId25" location="item2840" xr:uid="{550E9426-5FCE-4A9A-B767-38A8FAA11FC9}"/>
    <hyperlink ref="B81" r:id="rId26" location="item2833" xr:uid="{489C2487-0FBF-45CD-8BFB-8F0035516B1C}"/>
    <hyperlink ref="B82" r:id="rId27" location="item2833" xr:uid="{9CF37B46-E83B-44BC-ACD5-AC0D6736EEBB}"/>
    <hyperlink ref="B83" r:id="rId28" location="item2833" xr:uid="{690D8BE2-319D-4265-8980-E3E7CD2B0125}"/>
    <hyperlink ref="B84" r:id="rId29" location="item2834" xr:uid="{B2E34132-BA98-4F4E-A723-FB2A9A679A6C}"/>
    <hyperlink ref="B85" r:id="rId30" location="item2834" xr:uid="{657666B4-B869-44AC-AAB9-54BB8A60222D}"/>
    <hyperlink ref="B86" r:id="rId31" location="item2835" xr:uid="{737CBA38-051A-4730-9330-A867B944C68C}"/>
    <hyperlink ref="B87" r:id="rId32" location="item2835" xr:uid="{3FDF492B-0B4F-4576-AEB5-D637D389ED47}"/>
    <hyperlink ref="B88" r:id="rId33" location="item2836" xr:uid="{ECB7B534-F204-4074-B5EE-F6A943FCB9DE}"/>
    <hyperlink ref="B89" r:id="rId34" location="item2836" xr:uid="{F25E8384-F996-47B1-BD20-4462623FDC65}"/>
    <hyperlink ref="B90" r:id="rId35" location="item2839" xr:uid="{DB13D0C1-69AD-482F-A4B4-4CEA8F9AB283}"/>
    <hyperlink ref="B91" r:id="rId36" location="item2839" xr:uid="{6DBE844E-BA7A-4C9A-A729-A64FD9192779}"/>
    <hyperlink ref="B92:B93" r:id="rId37" location="item2838" display="www" xr:uid="{95A7C0B8-41B2-46EF-BE60-066DFD1E61EE}"/>
    <hyperlink ref="B96" r:id="rId38" location="item2861" xr:uid="{D422620A-CB43-4BB0-A4E6-586119038150}"/>
    <hyperlink ref="B98" r:id="rId39" location="item2861" xr:uid="{B6AB7D51-A4A0-4AB1-9EE9-C7F5AF9D0EE1}"/>
    <hyperlink ref="B99" r:id="rId40" location="item2861" xr:uid="{E4E36F0E-ADC5-4ED0-92B9-6BD58FF8E04A}"/>
    <hyperlink ref="B100" r:id="rId41" location="item2861" xr:uid="{C2B8A73A-D336-4155-BCA5-949A670B3CFD}"/>
    <hyperlink ref="B101" r:id="rId42" location="item2861" xr:uid="{A3601D70-5632-4693-B401-340DBF9476D0}"/>
    <hyperlink ref="B102" r:id="rId43" location="item2861" xr:uid="{23BA65A4-4892-4332-989C-B76E4DB2105B}"/>
    <hyperlink ref="B103" r:id="rId44" location="item2861" xr:uid="{BC82E853-42A0-4193-9933-9CCF6E26F3AD}"/>
    <hyperlink ref="B105" r:id="rId45" location="item2861" xr:uid="{34FCA25D-D247-45C4-9E14-304A7746FC70}"/>
    <hyperlink ref="B106" r:id="rId46" location="item2861" xr:uid="{7EFD985E-A1BC-4856-A4DA-7CA68B0D4615}"/>
    <hyperlink ref="B107" r:id="rId47" location="item2861" xr:uid="{260B0E9F-E02C-479F-9BB7-8AFCD240938A}"/>
    <hyperlink ref="B108:B110" r:id="rId48" location="item2861" display="www" xr:uid="{23F23A25-EE48-4F5C-A7E5-5D60B17028B7}"/>
    <hyperlink ref="B121:B135" r:id="rId49" location="item2863" display="www" xr:uid="{855AD2E6-4B65-4885-A518-71D879B4A7DC}"/>
    <hyperlink ref="B146:B160" r:id="rId50" location="item2864" display="www" xr:uid="{AF6D8C09-3C33-4547-A5F9-1E16AF1DB80C}"/>
    <hyperlink ref="B171:B176" r:id="rId51" location="item2862" display="www" xr:uid="{0FBD1706-FFFF-473B-981C-A5637262A634}"/>
    <hyperlink ref="B178:B183" r:id="rId52" location="item2862" display="www" xr:uid="{DD74B774-2B19-4B2A-94E2-F6CC2421B163}"/>
    <hyperlink ref="B194:B208" r:id="rId53" location="item2865" display="www" xr:uid="{85E3BAD3-DF3F-4A46-A990-C38FD8F639F2}"/>
    <hyperlink ref="B219:B225" r:id="rId54" location="item2866" display="www" xr:uid="{8B620C79-8312-46BF-BA34-C309A421A7FB}"/>
    <hyperlink ref="B228" r:id="rId55" location="item2912" xr:uid="{7ED373E2-640A-48B8-B97F-31CAB7CE1783}"/>
    <hyperlink ref="B231" r:id="rId56" location="item2910" xr:uid="{FCFE85AC-8B3B-46FE-9552-FA4114CF7FF9}"/>
    <hyperlink ref="B232:B233" r:id="rId57" location="item2910" display="www" xr:uid="{48DB1E19-9726-4327-8448-FE12ADDA00E7}"/>
    <hyperlink ref="B236" r:id="rId58" location="item2911" xr:uid="{4564FB8F-6BDF-4A98-8DDC-25398CFBCFA9}"/>
    <hyperlink ref="B237:B238" r:id="rId59" location="item2911" display="www" xr:uid="{354F974E-C8B1-4E36-BBF0-61FAF0D47301}"/>
    <hyperlink ref="B241" r:id="rId60" location="item2845" xr:uid="{228E955B-7BD3-40BF-B3A7-7EE3E933CE42}"/>
    <hyperlink ref="B242:B247" r:id="rId61" location="item2845" display="www" xr:uid="{BC875B8A-9877-4905-887B-2DFF27AB4F03}"/>
    <hyperlink ref="B248" r:id="rId62" location="item2914" xr:uid="{78B537E5-CEA8-4487-91D6-7BFFB6FE7618}"/>
    <hyperlink ref="B249" r:id="rId63" location="item2914" xr:uid="{E5325490-556C-4CA7-B347-5393B03535A7}"/>
    <hyperlink ref="B252" r:id="rId64" location="item2849" xr:uid="{3E910DE6-4A55-486A-A879-0FC7BD220042}"/>
    <hyperlink ref="B253:B255" r:id="rId65" location="item2849" display="www" xr:uid="{90A61C9D-D964-485E-9352-FEB34B8E2EA8}"/>
    <hyperlink ref="B256" r:id="rId66" location="item2850" xr:uid="{C8BA6823-67B5-4A95-B5F9-5317AF844E4F}"/>
    <hyperlink ref="B269" r:id="rId67" location="item2851" xr:uid="{34CD684B-FCF1-4525-8C3E-434F99736EF4}"/>
    <hyperlink ref="B270:B274" r:id="rId68" location="item2851" display="www" xr:uid="{E6184392-CD3A-41E5-8176-8659BBD31A2C}"/>
    <hyperlink ref="B259" r:id="rId69" location="item2867" xr:uid="{EB79132F-1172-4450-9DA4-242479C52FEB}"/>
    <hyperlink ref="B260:B264" r:id="rId70" location="item2867" display="www" xr:uid="{605FB6B2-2AE9-497F-8457-8494B3D503C3}"/>
    <hyperlink ref="B265" r:id="rId71" location="item2869" xr:uid="{EE48A6A1-85F9-46B7-A22B-DF5F2D988147}"/>
    <hyperlink ref="B266" r:id="rId72" location="item2868" xr:uid="{E59C7BC5-E26E-4E7D-AD22-80BB2BC37163}"/>
    <hyperlink ref="B277" r:id="rId73" location="item2848" xr:uid="{C2AF149A-0E5A-432B-8812-B1E79FF04485}"/>
    <hyperlink ref="B280" r:id="rId74" location="item2853" xr:uid="{FA22EB3A-33C5-4CD5-A820-121B0048F0E1}"/>
    <hyperlink ref="B281" r:id="rId75" location="item2852" xr:uid="{AFE21994-3B15-4E00-B322-C995D28A9673}"/>
    <hyperlink ref="C300" r:id="rId76" display="Cena za dopravu systému MERKUR 2 uvedeny na: www.arkys.cz/cs/doprava" xr:uid="{014DC268-9B95-4A55-8251-E6B870F1196E}"/>
    <hyperlink ref="B113" r:id="rId77" location="item2856" xr:uid="{94B98799-D69F-49A3-A69A-60832421FB86}"/>
    <hyperlink ref="B114:B118" r:id="rId78" location="item2856" display="www" xr:uid="{B3B295ED-6692-4B59-8DAA-1B0DEF1DD744}"/>
    <hyperlink ref="B138" r:id="rId79" location="item2858" xr:uid="{9FA441B7-7064-4EBD-AF56-E75B75062B0B}"/>
    <hyperlink ref="B139:B143" r:id="rId80" location="item2858" display="www" xr:uid="{AF77B82A-59AC-48CF-BBF7-99DEB8B3F796}"/>
    <hyperlink ref="B163" r:id="rId81" location="item2859" xr:uid="{51874A59-F0FD-4AB8-B1B3-A14E88B8F21B}"/>
    <hyperlink ref="B164:B168" r:id="rId82" location="item2859" display="www" xr:uid="{1CF84C04-ECE4-4471-8981-DCA841753E34}"/>
    <hyperlink ref="B186" r:id="rId83" location="item2857" xr:uid="{4F148BC6-AE98-4C03-8CD8-EB6BFAB0B7AC}"/>
    <hyperlink ref="B187:B191" r:id="rId84" location="item2857" display="www" xr:uid="{091D0E4E-B204-4D40-A672-3922940569F4}"/>
    <hyperlink ref="B211" r:id="rId85" location="item2860" xr:uid="{4D3683D2-4CFD-4485-9233-CBB69A1D6323}"/>
    <hyperlink ref="B212:B216" r:id="rId86" location="item2860" display="www" xr:uid="{F2F9FD31-589E-40B4-AFAB-B32048B5B432}"/>
    <hyperlink ref="B29" r:id="rId87" location="item2884" xr:uid="{483A87AF-22A3-4102-B2AE-7C50834B1FDE}"/>
    <hyperlink ref="B31" r:id="rId88" location="item2884" xr:uid="{A2611C5C-CEC3-4F51-8C8A-31C217F9C7D7}"/>
    <hyperlink ref="B30" r:id="rId89" location="item2884" xr:uid="{061FCFE5-AEED-41B1-B555-53E610A6CFBC}"/>
    <hyperlink ref="B32" r:id="rId90" location="item2884" xr:uid="{77088FB6-BA35-4BC4-946A-B86A1D21DB36}"/>
    <hyperlink ref="B38" r:id="rId91" location="item2885" xr:uid="{DB89C298-87E0-470C-98D6-D1A665C62336}"/>
    <hyperlink ref="B40" r:id="rId92" location="item2885" xr:uid="{1DD57D52-0E45-44BE-BADC-D943F2660962}"/>
    <hyperlink ref="B39" r:id="rId93" location="item2885" xr:uid="{C43D3B59-9407-40A6-848A-A58C87FEC87C}"/>
    <hyperlink ref="B41" r:id="rId94" location="item2885" xr:uid="{E5F306BB-2EC6-4F41-8919-5972C7D003C5}"/>
    <hyperlink ref="B50" r:id="rId95" location="item2889" xr:uid="{A511AB04-D24C-4862-A7AF-1D579949E096}"/>
    <hyperlink ref="B52" r:id="rId96" location="item2889" xr:uid="{3453C147-D982-4A07-A289-F6444AB3E8B3}"/>
    <hyperlink ref="B51" r:id="rId97" location="item2889" xr:uid="{AADFA3D8-7B71-4E64-AF4C-59EEEAEA56CA}"/>
    <hyperlink ref="B53" r:id="rId98" location="item2889" xr:uid="{6B8498EC-3DF7-4451-B742-30F5DE7546AB}"/>
    <hyperlink ref="B59" r:id="rId99" location="item2892" xr:uid="{7551926B-6365-409A-8BC3-7A46268955F7}"/>
    <hyperlink ref="B61" r:id="rId100" location="item2892" xr:uid="{D7F8676B-99F8-4EE8-811B-A91928FC68D9}"/>
    <hyperlink ref="B60" r:id="rId101" location="item2892" xr:uid="{E995222C-9D9F-4412-B292-2E5F3DBC760F}"/>
    <hyperlink ref="B62" r:id="rId102" location="item2892" xr:uid="{C38AB0FD-30B2-4D5A-95F6-C3B811E1AA17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103"/>
  <headerFooter>
    <oddFooter>&amp;Cstrana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A42B7-3319-4889-BCAD-6AEA19F77247}">
  <sheetPr>
    <tabColor theme="9"/>
  </sheetPr>
  <dimension ref="A1:BX127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6" width="9.140625" style="85"/>
    <col min="77" max="16384" width="9.140625" style="1"/>
  </cols>
  <sheetData>
    <row r="1" spans="1:76" ht="12.95" customHeight="1" x14ac:dyDescent="0.25">
      <c r="G1" s="114" t="e" vm="1">
        <v>#VALUE!</v>
      </c>
      <c r="H1" s="114"/>
    </row>
    <row r="2" spans="1:76" ht="20.100000000000001" customHeight="1" x14ac:dyDescent="0.25">
      <c r="B2" s="1"/>
      <c r="D2" s="43" t="s">
        <v>48</v>
      </c>
      <c r="E2" s="16"/>
      <c r="G2" s="114"/>
      <c r="H2" s="114"/>
      <c r="I2" s="3"/>
      <c r="J2" s="3"/>
    </row>
    <row r="3" spans="1:76" ht="20.100000000000001" customHeight="1" x14ac:dyDescent="0.25">
      <c r="B3" s="1"/>
      <c r="D3" s="44" t="s">
        <v>1283</v>
      </c>
      <c r="E3" s="15"/>
      <c r="F3" s="5"/>
      <c r="G3" s="114"/>
      <c r="H3" s="114"/>
      <c r="I3" s="3"/>
      <c r="J3" s="3"/>
      <c r="K3" s="6"/>
      <c r="L3" s="6"/>
    </row>
    <row r="4" spans="1:76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6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6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6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</row>
    <row r="8" spans="1:76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</row>
    <row r="9" spans="1:76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</row>
    <row r="10" spans="1:76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</row>
    <row r="11" spans="1:76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</row>
    <row r="12" spans="1:76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</row>
    <row r="13" spans="1:76" s="2" customFormat="1" ht="15" customHeight="1" x14ac:dyDescent="0.25">
      <c r="C13" s="129" t="s">
        <v>25</v>
      </c>
      <c r="D13" s="130"/>
      <c r="E13" s="115" t="s">
        <v>26</v>
      </c>
      <c r="F13" s="116"/>
      <c r="G13" s="116"/>
      <c r="H13" s="116"/>
      <c r="I13" s="116"/>
      <c r="J13" s="117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</row>
    <row r="14" spans="1:76" s="2" customFormat="1" ht="15" customHeight="1" thickBot="1" x14ac:dyDescent="0.3">
      <c r="C14" s="131"/>
      <c r="D14" s="132"/>
      <c r="E14" s="127" t="s">
        <v>9</v>
      </c>
      <c r="F14" s="128"/>
      <c r="G14" s="31" t="s">
        <v>12</v>
      </c>
      <c r="H14" s="28" t="s">
        <v>10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</row>
    <row r="15" spans="1:76" s="4" customFormat="1" ht="15" hidden="1" customHeight="1" x14ac:dyDescent="0.25">
      <c r="A15" s="2"/>
      <c r="B15" s="2"/>
      <c r="C15" s="47" t="s">
        <v>18</v>
      </c>
      <c r="D15" s="48" t="s">
        <v>20</v>
      </c>
      <c r="E15" s="118">
        <v>0</v>
      </c>
      <c r="F15" s="119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</row>
    <row r="16" spans="1:76" s="4" customFormat="1" ht="15" customHeight="1" x14ac:dyDescent="0.25">
      <c r="A16" s="2"/>
      <c r="B16" s="2"/>
      <c r="C16" s="46" t="s">
        <v>19</v>
      </c>
      <c r="D16" s="55" t="s">
        <v>21</v>
      </c>
      <c r="E16" s="120" t="s">
        <v>13</v>
      </c>
      <c r="F16" s="121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</row>
    <row r="17" spans="1:76" s="4" customFormat="1" ht="15" customHeight="1" thickBot="1" x14ac:dyDescent="0.3">
      <c r="A17" s="2"/>
      <c r="B17" s="2"/>
      <c r="C17" s="23" t="s">
        <v>8</v>
      </c>
      <c r="D17" s="27" t="s">
        <v>22</v>
      </c>
      <c r="E17" s="122" t="s">
        <v>13</v>
      </c>
      <c r="F17" s="123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</row>
    <row r="18" spans="1:76" ht="15" hidden="1" customHeight="1" thickBot="1" x14ac:dyDescent="0.3">
      <c r="C18" s="51" t="s">
        <v>23</v>
      </c>
      <c r="D18" s="52" t="s">
        <v>24</v>
      </c>
      <c r="E18" s="125" t="s">
        <v>13</v>
      </c>
      <c r="F18" s="126"/>
      <c r="G18" s="53">
        <v>0</v>
      </c>
      <c r="H18" s="53">
        <v>0</v>
      </c>
      <c r="I18" s="53">
        <f>H18</f>
        <v>0</v>
      </c>
      <c r="J18" s="54" t="s">
        <v>14</v>
      </c>
    </row>
    <row r="20" spans="1:76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</row>
    <row r="21" spans="1:76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</row>
    <row r="22" spans="1:76" ht="12.75" customHeight="1" x14ac:dyDescent="0.25">
      <c r="D22" s="19" t="s">
        <v>1118</v>
      </c>
    </row>
    <row r="23" spans="1:76" s="2" customFormat="1" ht="12.75" customHeight="1" x14ac:dyDescent="0.2">
      <c r="A23" s="94"/>
      <c r="B23" s="106" t="s">
        <v>84</v>
      </c>
      <c r="C23" s="96" t="s">
        <v>870</v>
      </c>
      <c r="D23" s="12" t="s">
        <v>871</v>
      </c>
      <c r="E23" s="79"/>
      <c r="F23" s="12" t="s">
        <v>87</v>
      </c>
      <c r="G23" s="89">
        <f>I23*(1-J23)</f>
        <v>375</v>
      </c>
      <c r="H23" s="90">
        <f>E23*G23</f>
        <v>0</v>
      </c>
      <c r="I23" s="89">
        <v>375</v>
      </c>
      <c r="J23" s="91">
        <f>G$17/100</f>
        <v>0</v>
      </c>
      <c r="K23" s="92">
        <v>2.2799999999999998</v>
      </c>
      <c r="L23" s="35">
        <f>E23*K23</f>
        <v>0</v>
      </c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</row>
    <row r="24" spans="1:76" s="2" customFormat="1" ht="12.75" customHeight="1" x14ac:dyDescent="0.2">
      <c r="A24" s="94"/>
      <c r="B24" s="106" t="s">
        <v>84</v>
      </c>
      <c r="C24" s="96" t="s">
        <v>872</v>
      </c>
      <c r="D24" s="12" t="s">
        <v>873</v>
      </c>
      <c r="E24" s="79"/>
      <c r="F24" s="12" t="s">
        <v>87</v>
      </c>
      <c r="G24" s="89">
        <f t="shared" ref="G24:G33" si="0">I24*(1-J24)</f>
        <v>392</v>
      </c>
      <c r="H24" s="90">
        <f t="shared" ref="H24:H33" si="1">E24*G24</f>
        <v>0</v>
      </c>
      <c r="I24" s="89">
        <v>392</v>
      </c>
      <c r="J24" s="91">
        <f t="shared" ref="J24:J33" si="2">G$17/100</f>
        <v>0</v>
      </c>
      <c r="K24" s="92">
        <v>2.37</v>
      </c>
      <c r="L24" s="35">
        <f t="shared" ref="L24:L33" si="3">E24*K24</f>
        <v>0</v>
      </c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</row>
    <row r="25" spans="1:76" s="2" customFormat="1" ht="12.75" customHeight="1" x14ac:dyDescent="0.2">
      <c r="A25" s="94"/>
      <c r="B25" s="106" t="s">
        <v>84</v>
      </c>
      <c r="C25" s="96" t="s">
        <v>874</v>
      </c>
      <c r="D25" s="12" t="s">
        <v>875</v>
      </c>
      <c r="E25" s="79"/>
      <c r="F25" s="12" t="s">
        <v>87</v>
      </c>
      <c r="G25" s="89">
        <f t="shared" si="0"/>
        <v>420</v>
      </c>
      <c r="H25" s="90">
        <f t="shared" si="1"/>
        <v>0</v>
      </c>
      <c r="I25" s="89">
        <v>420</v>
      </c>
      <c r="J25" s="91">
        <f t="shared" si="2"/>
        <v>0</v>
      </c>
      <c r="K25" s="92">
        <v>2.5299999999999998</v>
      </c>
      <c r="L25" s="35">
        <f t="shared" si="3"/>
        <v>0</v>
      </c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</row>
    <row r="26" spans="1:76" s="2" customFormat="1" ht="12.75" customHeight="1" x14ac:dyDescent="0.2">
      <c r="A26" s="94"/>
      <c r="B26" s="106" t="s">
        <v>84</v>
      </c>
      <c r="C26" s="96" t="s">
        <v>876</v>
      </c>
      <c r="D26" s="12" t="s">
        <v>877</v>
      </c>
      <c r="E26" s="79"/>
      <c r="F26" s="12" t="s">
        <v>87</v>
      </c>
      <c r="G26" s="89">
        <f t="shared" si="0"/>
        <v>487</v>
      </c>
      <c r="H26" s="90">
        <f t="shared" si="1"/>
        <v>0</v>
      </c>
      <c r="I26" s="89">
        <v>487</v>
      </c>
      <c r="J26" s="91">
        <f t="shared" si="2"/>
        <v>0</v>
      </c>
      <c r="K26" s="92">
        <v>3</v>
      </c>
      <c r="L26" s="35">
        <f t="shared" si="3"/>
        <v>0</v>
      </c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</row>
    <row r="27" spans="1:76" s="2" customFormat="1" ht="12.75" customHeight="1" x14ac:dyDescent="0.2">
      <c r="A27" s="94"/>
      <c r="B27" s="106" t="s">
        <v>84</v>
      </c>
      <c r="C27" s="96" t="s">
        <v>878</v>
      </c>
      <c r="D27" s="12" t="s">
        <v>879</v>
      </c>
      <c r="E27" s="79"/>
      <c r="F27" s="12" t="s">
        <v>87</v>
      </c>
      <c r="G27" s="89">
        <f t="shared" si="0"/>
        <v>526</v>
      </c>
      <c r="H27" s="90">
        <f t="shared" si="1"/>
        <v>0</v>
      </c>
      <c r="I27" s="89">
        <v>526</v>
      </c>
      <c r="J27" s="91">
        <f t="shared" si="2"/>
        <v>0</v>
      </c>
      <c r="K27" s="92">
        <v>3.24</v>
      </c>
      <c r="L27" s="35">
        <f t="shared" si="3"/>
        <v>0</v>
      </c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</row>
    <row r="28" spans="1:76" s="2" customFormat="1" ht="6.95" customHeight="1" x14ac:dyDescent="0.2">
      <c r="A28" s="94"/>
      <c r="B28" s="106"/>
      <c r="C28" s="4"/>
      <c r="D28" s="12"/>
      <c r="E28" s="10"/>
      <c r="F28" s="12"/>
      <c r="G28" s="89"/>
      <c r="H28" s="32"/>
      <c r="I28" s="89"/>
      <c r="J28" s="109"/>
      <c r="K28" s="92"/>
      <c r="L28" s="3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</row>
    <row r="29" spans="1:76" s="2" customFormat="1" ht="12.75" customHeight="1" x14ac:dyDescent="0.2">
      <c r="A29" s="94"/>
      <c r="B29" s="106" t="s">
        <v>84</v>
      </c>
      <c r="C29" s="96" t="s">
        <v>880</v>
      </c>
      <c r="D29" s="12" t="s">
        <v>881</v>
      </c>
      <c r="E29" s="79"/>
      <c r="F29" s="12" t="s">
        <v>87</v>
      </c>
      <c r="G29" s="89">
        <f t="shared" si="0"/>
        <v>589</v>
      </c>
      <c r="H29" s="90">
        <f t="shared" si="1"/>
        <v>0</v>
      </c>
      <c r="I29" s="89">
        <v>589</v>
      </c>
      <c r="J29" s="91">
        <f t="shared" si="2"/>
        <v>0</v>
      </c>
      <c r="K29" s="92">
        <v>3.8</v>
      </c>
      <c r="L29" s="35">
        <f t="shared" si="3"/>
        <v>0</v>
      </c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</row>
    <row r="30" spans="1:76" s="2" customFormat="1" ht="12.75" customHeight="1" x14ac:dyDescent="0.2">
      <c r="A30" s="94"/>
      <c r="B30" s="106" t="s">
        <v>84</v>
      </c>
      <c r="C30" s="96" t="s">
        <v>882</v>
      </c>
      <c r="D30" s="12" t="s">
        <v>883</v>
      </c>
      <c r="E30" s="79"/>
      <c r="F30" s="12" t="s">
        <v>87</v>
      </c>
      <c r="G30" s="89">
        <f t="shared" si="0"/>
        <v>605</v>
      </c>
      <c r="H30" s="90">
        <f t="shared" si="1"/>
        <v>0</v>
      </c>
      <c r="I30" s="89">
        <v>605</v>
      </c>
      <c r="J30" s="91">
        <f t="shared" si="2"/>
        <v>0</v>
      </c>
      <c r="K30" s="92">
        <v>3.88</v>
      </c>
      <c r="L30" s="35">
        <f t="shared" si="3"/>
        <v>0</v>
      </c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</row>
    <row r="31" spans="1:76" s="2" customFormat="1" ht="12.75" customHeight="1" x14ac:dyDescent="0.2">
      <c r="A31" s="94"/>
      <c r="B31" s="106" t="s">
        <v>84</v>
      </c>
      <c r="C31" s="96" t="s">
        <v>884</v>
      </c>
      <c r="D31" s="12" t="s">
        <v>885</v>
      </c>
      <c r="E31" s="79"/>
      <c r="F31" s="12" t="s">
        <v>87</v>
      </c>
      <c r="G31" s="89">
        <f t="shared" si="0"/>
        <v>636</v>
      </c>
      <c r="H31" s="90">
        <f t="shared" si="1"/>
        <v>0</v>
      </c>
      <c r="I31" s="89">
        <v>636</v>
      </c>
      <c r="J31" s="91">
        <f t="shared" si="2"/>
        <v>0</v>
      </c>
      <c r="K31" s="92">
        <v>4.05</v>
      </c>
      <c r="L31" s="35">
        <f t="shared" si="3"/>
        <v>0</v>
      </c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</row>
    <row r="32" spans="1:76" s="2" customFormat="1" ht="12.75" customHeight="1" x14ac:dyDescent="0.2">
      <c r="A32" s="94"/>
      <c r="B32" s="106" t="s">
        <v>84</v>
      </c>
      <c r="C32" s="96" t="s">
        <v>886</v>
      </c>
      <c r="D32" s="12" t="s">
        <v>887</v>
      </c>
      <c r="E32" s="79"/>
      <c r="F32" s="12" t="s">
        <v>87</v>
      </c>
      <c r="G32" s="89">
        <f t="shared" si="0"/>
        <v>716</v>
      </c>
      <c r="H32" s="90">
        <f t="shared" si="1"/>
        <v>0</v>
      </c>
      <c r="I32" s="89">
        <v>716</v>
      </c>
      <c r="J32" s="91">
        <f t="shared" si="2"/>
        <v>0</v>
      </c>
      <c r="K32" s="92">
        <v>4.5199999999999996</v>
      </c>
      <c r="L32" s="35">
        <f t="shared" si="3"/>
        <v>0</v>
      </c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</row>
    <row r="33" spans="1:76" s="2" customFormat="1" ht="12.75" customHeight="1" x14ac:dyDescent="0.2">
      <c r="A33" s="94"/>
      <c r="B33" s="106" t="s">
        <v>84</v>
      </c>
      <c r="C33" s="96" t="s">
        <v>888</v>
      </c>
      <c r="D33" s="12" t="s">
        <v>889</v>
      </c>
      <c r="E33" s="79"/>
      <c r="F33" s="12" t="s">
        <v>87</v>
      </c>
      <c r="G33" s="89">
        <f t="shared" si="0"/>
        <v>764</v>
      </c>
      <c r="H33" s="90">
        <f t="shared" si="1"/>
        <v>0</v>
      </c>
      <c r="I33" s="89">
        <v>764</v>
      </c>
      <c r="J33" s="91">
        <f t="shared" si="2"/>
        <v>0</v>
      </c>
      <c r="K33" s="92">
        <v>4.76</v>
      </c>
      <c r="L33" s="35">
        <f t="shared" si="3"/>
        <v>0</v>
      </c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</row>
    <row r="34" spans="1:76" ht="12.75" customHeight="1" x14ac:dyDescent="0.25">
      <c r="I34" s="111"/>
    </row>
    <row r="35" spans="1:76" ht="12.75" customHeight="1" x14ac:dyDescent="0.25">
      <c r="D35" s="19" t="s">
        <v>520</v>
      </c>
      <c r="I35" s="111"/>
    </row>
    <row r="36" spans="1:76" s="2" customFormat="1" ht="12.75" customHeight="1" x14ac:dyDescent="0.2">
      <c r="A36" s="88"/>
      <c r="B36" s="106" t="s">
        <v>84</v>
      </c>
      <c r="C36" s="96" t="s">
        <v>890</v>
      </c>
      <c r="D36" s="12" t="s">
        <v>891</v>
      </c>
      <c r="E36" s="79"/>
      <c r="F36" s="12" t="s">
        <v>87</v>
      </c>
      <c r="G36" s="89">
        <f t="shared" ref="G36:G40" si="4">I36*(1-J36)</f>
        <v>240</v>
      </c>
      <c r="H36" s="90">
        <f t="shared" ref="H36:H40" si="5">E36*G36</f>
        <v>0</v>
      </c>
      <c r="I36" s="89">
        <v>240</v>
      </c>
      <c r="J36" s="91">
        <f t="shared" ref="J36:J40" si="6">G$17/100</f>
        <v>0</v>
      </c>
      <c r="K36" s="92">
        <v>1.24</v>
      </c>
      <c r="L36" s="35">
        <f t="shared" ref="L36:L40" si="7">E36*K36</f>
        <v>0</v>
      </c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</row>
    <row r="37" spans="1:76" s="2" customFormat="1" ht="12.75" customHeight="1" x14ac:dyDescent="0.2">
      <c r="A37" s="88"/>
      <c r="B37" s="106" t="s">
        <v>84</v>
      </c>
      <c r="C37" s="96" t="s">
        <v>892</v>
      </c>
      <c r="D37" s="12" t="s">
        <v>893</v>
      </c>
      <c r="E37" s="79"/>
      <c r="F37" s="12" t="s">
        <v>87</v>
      </c>
      <c r="G37" s="89">
        <f t="shared" si="4"/>
        <v>287</v>
      </c>
      <c r="H37" s="90">
        <f t="shared" si="5"/>
        <v>0</v>
      </c>
      <c r="I37" s="89">
        <v>287</v>
      </c>
      <c r="J37" s="91">
        <f t="shared" si="6"/>
        <v>0</v>
      </c>
      <c r="K37" s="92">
        <v>1.52</v>
      </c>
      <c r="L37" s="35">
        <f t="shared" si="7"/>
        <v>0</v>
      </c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</row>
    <row r="38" spans="1:76" s="2" customFormat="1" ht="12.75" customHeight="1" x14ac:dyDescent="0.2">
      <c r="A38" s="88"/>
      <c r="B38" s="106" t="s">
        <v>84</v>
      </c>
      <c r="C38" s="96" t="s">
        <v>894</v>
      </c>
      <c r="D38" s="12" t="s">
        <v>895</v>
      </c>
      <c r="E38" s="79"/>
      <c r="F38" s="12" t="s">
        <v>87</v>
      </c>
      <c r="G38" s="89">
        <f t="shared" si="4"/>
        <v>377</v>
      </c>
      <c r="H38" s="90">
        <f t="shared" si="5"/>
        <v>0</v>
      </c>
      <c r="I38" s="89">
        <v>377</v>
      </c>
      <c r="J38" s="91">
        <f t="shared" si="6"/>
        <v>0</v>
      </c>
      <c r="K38" s="92">
        <v>2.08</v>
      </c>
      <c r="L38" s="35">
        <f t="shared" si="7"/>
        <v>0</v>
      </c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</row>
    <row r="39" spans="1:76" s="2" customFormat="1" ht="12.75" customHeight="1" x14ac:dyDescent="0.2">
      <c r="A39" s="88"/>
      <c r="B39" s="106" t="s">
        <v>84</v>
      </c>
      <c r="C39" s="96" t="s">
        <v>896</v>
      </c>
      <c r="D39" s="12" t="s">
        <v>897</v>
      </c>
      <c r="E39" s="79"/>
      <c r="F39" s="12" t="s">
        <v>87</v>
      </c>
      <c r="G39" s="89">
        <f t="shared" si="4"/>
        <v>430</v>
      </c>
      <c r="H39" s="90">
        <f t="shared" si="5"/>
        <v>0</v>
      </c>
      <c r="I39" s="89">
        <v>430</v>
      </c>
      <c r="J39" s="91">
        <f t="shared" si="6"/>
        <v>0</v>
      </c>
      <c r="K39" s="92">
        <v>3.02</v>
      </c>
      <c r="L39" s="35">
        <f t="shared" si="7"/>
        <v>0</v>
      </c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</row>
    <row r="40" spans="1:76" s="2" customFormat="1" ht="12.75" customHeight="1" x14ac:dyDescent="0.2">
      <c r="A40" s="88"/>
      <c r="B40" s="106" t="s">
        <v>84</v>
      </c>
      <c r="C40" s="96" t="s">
        <v>898</v>
      </c>
      <c r="D40" s="12" t="s">
        <v>899</v>
      </c>
      <c r="E40" s="79"/>
      <c r="F40" s="12" t="s">
        <v>87</v>
      </c>
      <c r="G40" s="89">
        <f t="shared" si="4"/>
        <v>533</v>
      </c>
      <c r="H40" s="90">
        <f t="shared" si="5"/>
        <v>0</v>
      </c>
      <c r="I40" s="89">
        <v>533</v>
      </c>
      <c r="J40" s="91">
        <f t="shared" si="6"/>
        <v>0</v>
      </c>
      <c r="K40" s="92">
        <v>3.66</v>
      </c>
      <c r="L40" s="35">
        <f t="shared" si="7"/>
        <v>0</v>
      </c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</row>
    <row r="41" spans="1:76" ht="12.75" customHeight="1" x14ac:dyDescent="0.25">
      <c r="I41" s="111"/>
    </row>
    <row r="42" spans="1:76" ht="12.75" customHeight="1" x14ac:dyDescent="0.25">
      <c r="D42" s="19" t="s">
        <v>521</v>
      </c>
      <c r="I42" s="111"/>
    </row>
    <row r="43" spans="1:76" s="2" customFormat="1" ht="12.75" customHeight="1" x14ac:dyDescent="0.2">
      <c r="A43" s="94"/>
      <c r="B43" s="106" t="s">
        <v>84</v>
      </c>
      <c r="C43" s="96" t="s">
        <v>900</v>
      </c>
      <c r="D43" s="12" t="s">
        <v>901</v>
      </c>
      <c r="E43" s="79"/>
      <c r="F43" s="12" t="s">
        <v>87</v>
      </c>
      <c r="G43" s="89">
        <f>I43*(1-J43)</f>
        <v>58</v>
      </c>
      <c r="H43" s="90">
        <f>E43*G43</f>
        <v>0</v>
      </c>
      <c r="I43" s="89">
        <v>58</v>
      </c>
      <c r="J43" s="91">
        <f t="shared" ref="J43:J44" si="8">G$17/100</f>
        <v>0</v>
      </c>
      <c r="K43" s="92">
        <v>0.28999999999999998</v>
      </c>
      <c r="L43" s="35">
        <f>E43*K43</f>
        <v>0</v>
      </c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</row>
    <row r="44" spans="1:76" s="2" customFormat="1" ht="12.75" customHeight="1" x14ac:dyDescent="0.2">
      <c r="A44" s="94"/>
      <c r="B44" s="106" t="s">
        <v>84</v>
      </c>
      <c r="C44" s="96" t="s">
        <v>902</v>
      </c>
      <c r="D44" s="12" t="s">
        <v>903</v>
      </c>
      <c r="E44" s="79"/>
      <c r="F44" s="12" t="s">
        <v>87</v>
      </c>
      <c r="G44" s="89">
        <f>I44*(1-J44)</f>
        <v>93</v>
      </c>
      <c r="H44" s="90">
        <f>E44*G44</f>
        <v>0</v>
      </c>
      <c r="I44" s="89">
        <v>93</v>
      </c>
      <c r="J44" s="91">
        <f t="shared" si="8"/>
        <v>0</v>
      </c>
      <c r="K44" s="92">
        <v>0.46</v>
      </c>
      <c r="L44" s="35">
        <f>E44*K44</f>
        <v>0</v>
      </c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85"/>
      <c r="BN44" s="85"/>
      <c r="BO44" s="85"/>
      <c r="BP44" s="85"/>
      <c r="BQ44" s="85"/>
      <c r="BR44" s="85"/>
      <c r="BS44" s="85"/>
      <c r="BT44" s="85"/>
      <c r="BU44" s="85"/>
      <c r="BV44" s="85"/>
      <c r="BW44" s="85"/>
      <c r="BX44" s="85"/>
    </row>
    <row r="45" spans="1:76" ht="12.75" customHeight="1" x14ac:dyDescent="0.25">
      <c r="D45" s="74"/>
      <c r="I45" s="111"/>
    </row>
    <row r="46" spans="1:76" ht="12.75" customHeight="1" x14ac:dyDescent="0.25">
      <c r="D46" s="19" t="s">
        <v>522</v>
      </c>
      <c r="I46" s="111"/>
    </row>
    <row r="47" spans="1:76" s="2" customFormat="1" ht="12.75" customHeight="1" x14ac:dyDescent="0.25">
      <c r="A47" s="88"/>
      <c r="B47" s="101" t="s">
        <v>84</v>
      </c>
      <c r="C47" s="97" t="s">
        <v>904</v>
      </c>
      <c r="D47" s="12" t="s">
        <v>905</v>
      </c>
      <c r="E47" s="79"/>
      <c r="F47" s="12" t="s">
        <v>183</v>
      </c>
      <c r="G47" s="89">
        <f>I47*(1-J47)</f>
        <v>368</v>
      </c>
      <c r="H47" s="90">
        <f>E47*G47</f>
        <v>0</v>
      </c>
      <c r="I47" s="89">
        <v>368</v>
      </c>
      <c r="J47" s="91">
        <f>G$16/100</f>
        <v>0</v>
      </c>
      <c r="K47" s="92">
        <v>1.5</v>
      </c>
      <c r="L47" s="35">
        <f>E47*K47</f>
        <v>0</v>
      </c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</row>
    <row r="48" spans="1:76" s="2" customFormat="1" ht="12.75" customHeight="1" x14ac:dyDescent="0.25">
      <c r="A48" s="85"/>
      <c r="B48" s="101" t="s">
        <v>84</v>
      </c>
      <c r="C48" s="110" t="s">
        <v>184</v>
      </c>
      <c r="D48" s="12" t="s">
        <v>906</v>
      </c>
      <c r="E48" s="79"/>
      <c r="F48" s="12" t="s">
        <v>183</v>
      </c>
      <c r="G48" s="89">
        <f>I48*(1-J48)</f>
        <v>43</v>
      </c>
      <c r="H48" s="90">
        <f>E48*G48</f>
        <v>0</v>
      </c>
      <c r="I48" s="89">
        <v>43</v>
      </c>
      <c r="J48" s="91">
        <f>G$16/100</f>
        <v>0</v>
      </c>
      <c r="K48" s="92">
        <v>0.152</v>
      </c>
      <c r="L48" s="35">
        <f>E48*K48</f>
        <v>0</v>
      </c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5"/>
      <c r="BR48" s="85"/>
      <c r="BS48" s="85"/>
      <c r="BT48" s="85"/>
      <c r="BU48" s="85"/>
      <c r="BV48" s="85"/>
      <c r="BW48" s="85"/>
      <c r="BX48" s="85"/>
    </row>
    <row r="49" spans="1:76" s="2" customFormat="1" ht="12.75" customHeight="1" x14ac:dyDescent="0.2">
      <c r="A49" s="88"/>
      <c r="B49" s="106" t="s">
        <v>84</v>
      </c>
      <c r="C49" s="96" t="s">
        <v>907</v>
      </c>
      <c r="D49" s="12" t="s">
        <v>908</v>
      </c>
      <c r="E49" s="79"/>
      <c r="F49" s="12" t="s">
        <v>188</v>
      </c>
      <c r="G49" s="89">
        <f t="shared" ref="G49:G55" si="9">I49*(1-J49)</f>
        <v>53</v>
      </c>
      <c r="H49" s="90">
        <f t="shared" ref="H49:H55" si="10">E49*G49</f>
        <v>0</v>
      </c>
      <c r="I49" s="89">
        <v>53</v>
      </c>
      <c r="J49" s="91">
        <f t="shared" ref="J49:J54" si="11">G$17/100</f>
        <v>0</v>
      </c>
      <c r="K49" s="92">
        <v>0.08</v>
      </c>
      <c r="L49" s="35">
        <f t="shared" ref="L49:L55" si="12">E49*K49</f>
        <v>0</v>
      </c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5"/>
      <c r="BR49" s="85"/>
      <c r="BS49" s="85"/>
      <c r="BT49" s="85"/>
      <c r="BU49" s="85"/>
      <c r="BV49" s="85"/>
      <c r="BW49" s="85"/>
      <c r="BX49" s="85"/>
    </row>
    <row r="50" spans="1:76" s="2" customFormat="1" ht="12.75" customHeight="1" x14ac:dyDescent="0.2">
      <c r="A50" s="88"/>
      <c r="B50" s="106" t="s">
        <v>84</v>
      </c>
      <c r="C50" s="96" t="s">
        <v>909</v>
      </c>
      <c r="D50" s="12" t="s">
        <v>910</v>
      </c>
      <c r="E50" s="79"/>
      <c r="F50" s="12" t="s">
        <v>188</v>
      </c>
      <c r="G50" s="89">
        <f t="shared" si="9"/>
        <v>73</v>
      </c>
      <c r="H50" s="90">
        <f t="shared" si="10"/>
        <v>0</v>
      </c>
      <c r="I50" s="89">
        <v>73</v>
      </c>
      <c r="J50" s="91">
        <f t="shared" si="11"/>
        <v>0</v>
      </c>
      <c r="K50" s="92">
        <v>0.2</v>
      </c>
      <c r="L50" s="35">
        <f t="shared" si="12"/>
        <v>0</v>
      </c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5"/>
      <c r="BR50" s="85"/>
      <c r="BS50" s="85"/>
      <c r="BT50" s="85"/>
      <c r="BU50" s="85"/>
      <c r="BV50" s="85"/>
      <c r="BW50" s="85"/>
      <c r="BX50" s="85"/>
    </row>
    <row r="51" spans="1:76" s="2" customFormat="1" ht="12.75" customHeight="1" x14ac:dyDescent="0.2">
      <c r="A51" s="88"/>
      <c r="B51" s="106" t="s">
        <v>84</v>
      </c>
      <c r="C51" s="96" t="s">
        <v>911</v>
      </c>
      <c r="D51" s="12" t="s">
        <v>912</v>
      </c>
      <c r="E51" s="79"/>
      <c r="F51" s="12" t="s">
        <v>188</v>
      </c>
      <c r="G51" s="89">
        <f t="shared" si="9"/>
        <v>121</v>
      </c>
      <c r="H51" s="90">
        <f t="shared" si="10"/>
        <v>0</v>
      </c>
      <c r="I51" s="89">
        <v>121</v>
      </c>
      <c r="J51" s="91">
        <f t="shared" si="11"/>
        <v>0</v>
      </c>
      <c r="K51" s="92">
        <v>0.14000000000000001</v>
      </c>
      <c r="L51" s="35">
        <f t="shared" si="12"/>
        <v>0</v>
      </c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5"/>
      <c r="BR51" s="85"/>
      <c r="BS51" s="85"/>
      <c r="BT51" s="85"/>
      <c r="BU51" s="85"/>
      <c r="BV51" s="85"/>
      <c r="BW51" s="85"/>
      <c r="BX51" s="85"/>
    </row>
    <row r="52" spans="1:76" s="2" customFormat="1" ht="12.75" customHeight="1" x14ac:dyDescent="0.2">
      <c r="A52" s="88"/>
      <c r="B52" s="106" t="s">
        <v>84</v>
      </c>
      <c r="C52" s="96" t="s">
        <v>913</v>
      </c>
      <c r="D52" s="12" t="s">
        <v>914</v>
      </c>
      <c r="E52" s="79"/>
      <c r="F52" s="12" t="s">
        <v>188</v>
      </c>
      <c r="G52" s="89">
        <f t="shared" si="9"/>
        <v>120</v>
      </c>
      <c r="H52" s="90">
        <f t="shared" si="10"/>
        <v>0</v>
      </c>
      <c r="I52" s="89">
        <v>120</v>
      </c>
      <c r="J52" s="91">
        <f t="shared" si="11"/>
        <v>0</v>
      </c>
      <c r="K52" s="92">
        <v>0.34</v>
      </c>
      <c r="L52" s="35">
        <f t="shared" si="12"/>
        <v>0</v>
      </c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/>
      <c r="BW52" s="85"/>
      <c r="BX52" s="85"/>
    </row>
    <row r="53" spans="1:76" s="2" customFormat="1" ht="12.75" customHeight="1" x14ac:dyDescent="0.2">
      <c r="A53" s="88"/>
      <c r="B53" s="106" t="s">
        <v>84</v>
      </c>
      <c r="C53" s="96" t="s">
        <v>915</v>
      </c>
      <c r="D53" s="12" t="s">
        <v>916</v>
      </c>
      <c r="E53" s="79"/>
      <c r="F53" s="12" t="s">
        <v>188</v>
      </c>
      <c r="G53" s="89">
        <f t="shared" si="9"/>
        <v>65</v>
      </c>
      <c r="H53" s="90">
        <f t="shared" si="10"/>
        <v>0</v>
      </c>
      <c r="I53" s="89">
        <v>65</v>
      </c>
      <c r="J53" s="91">
        <f t="shared" si="11"/>
        <v>0</v>
      </c>
      <c r="K53" s="92">
        <v>0.13</v>
      </c>
      <c r="L53" s="35">
        <f t="shared" si="12"/>
        <v>0</v>
      </c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</row>
    <row r="54" spans="1:76" s="2" customFormat="1" ht="12.75" customHeight="1" x14ac:dyDescent="0.2">
      <c r="A54" s="88"/>
      <c r="B54" s="106" t="s">
        <v>84</v>
      </c>
      <c r="C54" s="96" t="s">
        <v>917</v>
      </c>
      <c r="D54" s="12" t="s">
        <v>918</v>
      </c>
      <c r="E54" s="79"/>
      <c r="F54" s="12" t="s">
        <v>188</v>
      </c>
      <c r="G54" s="89">
        <f t="shared" si="9"/>
        <v>84</v>
      </c>
      <c r="H54" s="90">
        <f t="shared" si="10"/>
        <v>0</v>
      </c>
      <c r="I54" s="89">
        <v>84</v>
      </c>
      <c r="J54" s="91">
        <f t="shared" si="11"/>
        <v>0</v>
      </c>
      <c r="K54" s="92">
        <v>0.3</v>
      </c>
      <c r="L54" s="35">
        <f t="shared" si="12"/>
        <v>0</v>
      </c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  <c r="BQ54" s="85"/>
      <c r="BR54" s="85"/>
      <c r="BS54" s="85"/>
      <c r="BT54" s="85"/>
      <c r="BU54" s="85"/>
      <c r="BV54" s="85"/>
      <c r="BW54" s="85"/>
      <c r="BX54" s="85"/>
    </row>
    <row r="55" spans="1:76" s="85" customFormat="1" ht="12.75" customHeight="1" x14ac:dyDescent="0.25">
      <c r="A55" s="86"/>
      <c r="B55" s="101" t="s">
        <v>84</v>
      </c>
      <c r="C55" s="95" t="s">
        <v>211</v>
      </c>
      <c r="D55" s="78" t="s">
        <v>212</v>
      </c>
      <c r="E55" s="100"/>
      <c r="F55" s="78" t="s">
        <v>188</v>
      </c>
      <c r="G55" s="80">
        <f t="shared" si="9"/>
        <v>264</v>
      </c>
      <c r="H55" s="81">
        <f t="shared" si="10"/>
        <v>0</v>
      </c>
      <c r="I55" s="80">
        <v>264</v>
      </c>
      <c r="J55" s="82">
        <f t="shared" ref="J55:J56" si="13">G$16/100</f>
        <v>0</v>
      </c>
      <c r="K55" s="83">
        <v>0.04</v>
      </c>
      <c r="L55" s="84">
        <f t="shared" si="12"/>
        <v>0</v>
      </c>
    </row>
    <row r="56" spans="1:76" s="85" customFormat="1" ht="12.75" customHeight="1" x14ac:dyDescent="0.25">
      <c r="A56" s="86"/>
      <c r="B56" s="101" t="s">
        <v>84</v>
      </c>
      <c r="C56" s="95" t="s">
        <v>213</v>
      </c>
      <c r="D56" s="78" t="s">
        <v>214</v>
      </c>
      <c r="E56" s="100"/>
      <c r="F56" s="78" t="s">
        <v>188</v>
      </c>
      <c r="G56" s="80">
        <f>I56*(1-J56)</f>
        <v>305</v>
      </c>
      <c r="H56" s="81">
        <f>E56*G56</f>
        <v>0</v>
      </c>
      <c r="I56" s="80">
        <v>305</v>
      </c>
      <c r="J56" s="82">
        <f t="shared" si="13"/>
        <v>0</v>
      </c>
      <c r="K56" s="83">
        <v>0.08</v>
      </c>
      <c r="L56" s="84">
        <f>E56*K56</f>
        <v>0</v>
      </c>
    </row>
    <row r="57" spans="1:76" ht="12.75" customHeight="1" x14ac:dyDescent="0.25">
      <c r="D57" s="74"/>
      <c r="I57" s="111"/>
    </row>
    <row r="58" spans="1:76" ht="12.75" customHeight="1" x14ac:dyDescent="0.25">
      <c r="D58" s="19" t="s">
        <v>523</v>
      </c>
      <c r="I58" s="111"/>
    </row>
    <row r="59" spans="1:76" s="2" customFormat="1" ht="12.75" customHeight="1" x14ac:dyDescent="0.2">
      <c r="A59" s="88"/>
      <c r="B59" s="106" t="s">
        <v>84</v>
      </c>
      <c r="C59" s="110" t="s">
        <v>919</v>
      </c>
      <c r="D59" s="12" t="s">
        <v>920</v>
      </c>
      <c r="E59" s="79"/>
      <c r="F59" s="12" t="s">
        <v>188</v>
      </c>
      <c r="G59" s="89">
        <f t="shared" ref="G59:G69" si="14">I59*(1-J59)</f>
        <v>1428</v>
      </c>
      <c r="H59" s="90">
        <f t="shared" ref="H59:H69" si="15">E59*G59</f>
        <v>0</v>
      </c>
      <c r="I59" s="89">
        <v>1428</v>
      </c>
      <c r="J59" s="91">
        <f t="shared" ref="J59:J69" si="16">G$17/100</f>
        <v>0</v>
      </c>
      <c r="K59" s="92">
        <v>2.11</v>
      </c>
      <c r="L59" s="35">
        <f t="shared" ref="L59:L69" si="17">E59*K59</f>
        <v>0</v>
      </c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5"/>
      <c r="AC59" s="85"/>
      <c r="AD59" s="85"/>
      <c r="AE59" s="85"/>
      <c r="AF59" s="85"/>
      <c r="AG59" s="85"/>
      <c r="AH59" s="85"/>
      <c r="AI59" s="85"/>
      <c r="AJ59" s="85"/>
      <c r="AK59" s="85"/>
      <c r="AL59" s="85"/>
      <c r="AM59" s="85"/>
      <c r="AN59" s="85"/>
      <c r="AO59" s="85"/>
      <c r="AP59" s="85"/>
      <c r="AQ59" s="85"/>
      <c r="AR59" s="85"/>
      <c r="AS59" s="85"/>
      <c r="AT59" s="85"/>
      <c r="AU59" s="85"/>
      <c r="AV59" s="85"/>
      <c r="AW59" s="85"/>
      <c r="AX59" s="85"/>
      <c r="AY59" s="85"/>
      <c r="AZ59" s="85"/>
      <c r="BA59" s="85"/>
      <c r="BB59" s="85"/>
      <c r="BC59" s="85"/>
      <c r="BD59" s="85"/>
      <c r="BE59" s="85"/>
      <c r="BF59" s="85"/>
      <c r="BG59" s="85"/>
      <c r="BH59" s="85"/>
      <c r="BI59" s="85"/>
      <c r="BJ59" s="85"/>
      <c r="BK59" s="85"/>
      <c r="BL59" s="85"/>
      <c r="BM59" s="85"/>
      <c r="BN59" s="85"/>
      <c r="BO59" s="85"/>
      <c r="BP59" s="85"/>
      <c r="BQ59" s="85"/>
      <c r="BR59" s="85"/>
      <c r="BS59" s="85"/>
      <c r="BT59" s="85"/>
      <c r="BU59" s="85"/>
      <c r="BV59" s="85"/>
      <c r="BW59" s="85"/>
      <c r="BX59" s="85"/>
    </row>
    <row r="60" spans="1:76" s="2" customFormat="1" ht="12.75" customHeight="1" x14ac:dyDescent="0.2">
      <c r="A60" s="88"/>
      <c r="B60" s="106" t="s">
        <v>84</v>
      </c>
      <c r="C60" s="96" t="s">
        <v>921</v>
      </c>
      <c r="D60" s="12" t="s">
        <v>922</v>
      </c>
      <c r="E60" s="79"/>
      <c r="F60" s="12" t="s">
        <v>188</v>
      </c>
      <c r="G60" s="89">
        <f t="shared" si="14"/>
        <v>1481</v>
      </c>
      <c r="H60" s="90">
        <f t="shared" si="15"/>
        <v>0</v>
      </c>
      <c r="I60" s="89">
        <v>1481</v>
      </c>
      <c r="J60" s="91">
        <f t="shared" si="16"/>
        <v>0</v>
      </c>
      <c r="K60" s="92">
        <v>2.2999999999999998</v>
      </c>
      <c r="L60" s="35">
        <f t="shared" si="17"/>
        <v>0</v>
      </c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</row>
    <row r="61" spans="1:76" s="2" customFormat="1" ht="12.75" customHeight="1" x14ac:dyDescent="0.2">
      <c r="A61" s="88"/>
      <c r="B61" s="106" t="s">
        <v>84</v>
      </c>
      <c r="C61" s="96" t="s">
        <v>923</v>
      </c>
      <c r="D61" s="12" t="s">
        <v>924</v>
      </c>
      <c r="E61" s="79"/>
      <c r="F61" s="12" t="s">
        <v>188</v>
      </c>
      <c r="G61" s="89">
        <f t="shared" si="14"/>
        <v>1552</v>
      </c>
      <c r="H61" s="90">
        <f t="shared" si="15"/>
        <v>0</v>
      </c>
      <c r="I61" s="89">
        <v>1552</v>
      </c>
      <c r="J61" s="91">
        <f t="shared" si="16"/>
        <v>0</v>
      </c>
      <c r="K61" s="92">
        <v>2.67</v>
      </c>
      <c r="L61" s="35">
        <f t="shared" si="17"/>
        <v>0</v>
      </c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5"/>
      <c r="BR61" s="85"/>
      <c r="BS61" s="85"/>
      <c r="BT61" s="85"/>
      <c r="BU61" s="85"/>
      <c r="BV61" s="85"/>
      <c r="BW61" s="85"/>
      <c r="BX61" s="85"/>
    </row>
    <row r="62" spans="1:76" s="2" customFormat="1" ht="12.75" customHeight="1" x14ac:dyDescent="0.2">
      <c r="A62" s="88"/>
      <c r="B62" s="106" t="s">
        <v>84</v>
      </c>
      <c r="C62" s="96" t="s">
        <v>925</v>
      </c>
      <c r="D62" s="12" t="s">
        <v>926</v>
      </c>
      <c r="E62" s="79"/>
      <c r="F62" s="12" t="s">
        <v>188</v>
      </c>
      <c r="G62" s="89">
        <f t="shared" si="14"/>
        <v>1866</v>
      </c>
      <c r="H62" s="90">
        <f t="shared" si="15"/>
        <v>0</v>
      </c>
      <c r="I62" s="89">
        <v>1866</v>
      </c>
      <c r="J62" s="91">
        <f t="shared" si="16"/>
        <v>0</v>
      </c>
      <c r="K62" s="92">
        <v>3.8</v>
      </c>
      <c r="L62" s="35">
        <f t="shared" si="17"/>
        <v>0</v>
      </c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  <c r="BR62" s="85"/>
      <c r="BS62" s="85"/>
      <c r="BT62" s="85"/>
      <c r="BU62" s="85"/>
      <c r="BV62" s="85"/>
      <c r="BW62" s="85"/>
      <c r="BX62" s="85"/>
    </row>
    <row r="63" spans="1:76" s="2" customFormat="1" ht="12.75" customHeight="1" x14ac:dyDescent="0.2">
      <c r="A63" s="88"/>
      <c r="B63" s="106" t="s">
        <v>84</v>
      </c>
      <c r="C63" s="96" t="s">
        <v>927</v>
      </c>
      <c r="D63" s="12" t="s">
        <v>928</v>
      </c>
      <c r="E63" s="79"/>
      <c r="F63" s="12" t="s">
        <v>188</v>
      </c>
      <c r="G63" s="89">
        <f t="shared" si="14"/>
        <v>1999</v>
      </c>
      <c r="H63" s="90">
        <f t="shared" si="15"/>
        <v>0</v>
      </c>
      <c r="I63" s="89">
        <v>1999</v>
      </c>
      <c r="J63" s="91">
        <f t="shared" si="16"/>
        <v>0</v>
      </c>
      <c r="K63" s="92">
        <v>4.3600000000000003</v>
      </c>
      <c r="L63" s="35">
        <f t="shared" si="17"/>
        <v>0</v>
      </c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  <c r="BR63" s="85"/>
      <c r="BS63" s="85"/>
      <c r="BT63" s="85"/>
      <c r="BU63" s="85"/>
      <c r="BV63" s="85"/>
      <c r="BW63" s="85"/>
      <c r="BX63" s="85"/>
    </row>
    <row r="64" spans="1:76" s="2" customFormat="1" ht="6.95" customHeight="1" x14ac:dyDescent="0.2">
      <c r="A64" s="88"/>
      <c r="B64" s="106"/>
      <c r="C64" s="4"/>
      <c r="D64" s="12"/>
      <c r="E64" s="10"/>
      <c r="F64" s="12"/>
      <c r="G64" s="89"/>
      <c r="H64" s="32"/>
      <c r="I64" s="89"/>
      <c r="J64" s="109"/>
      <c r="K64" s="92"/>
      <c r="L64" s="3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5"/>
      <c r="BR64" s="85"/>
      <c r="BS64" s="85"/>
      <c r="BT64" s="85"/>
      <c r="BU64" s="85"/>
      <c r="BV64" s="85"/>
      <c r="BW64" s="85"/>
      <c r="BX64" s="85"/>
    </row>
    <row r="65" spans="1:76" s="2" customFormat="1" ht="12.75" customHeight="1" x14ac:dyDescent="0.2">
      <c r="A65" s="88"/>
      <c r="B65" s="106" t="s">
        <v>84</v>
      </c>
      <c r="C65" s="96" t="s">
        <v>929</v>
      </c>
      <c r="D65" s="12" t="s">
        <v>930</v>
      </c>
      <c r="E65" s="79"/>
      <c r="F65" s="12" t="s">
        <v>188</v>
      </c>
      <c r="G65" s="89">
        <f t="shared" si="14"/>
        <v>1735</v>
      </c>
      <c r="H65" s="90">
        <f t="shared" si="15"/>
        <v>0</v>
      </c>
      <c r="I65" s="89">
        <v>1735</v>
      </c>
      <c r="J65" s="91">
        <f t="shared" si="16"/>
        <v>0</v>
      </c>
      <c r="K65" s="92">
        <v>3.48</v>
      </c>
      <c r="L65" s="35">
        <f t="shared" si="17"/>
        <v>0</v>
      </c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5"/>
      <c r="BB65" s="85"/>
      <c r="BC65" s="85"/>
      <c r="BD65" s="85"/>
      <c r="BE65" s="85"/>
      <c r="BF65" s="85"/>
      <c r="BG65" s="85"/>
      <c r="BH65" s="85"/>
      <c r="BI65" s="85"/>
      <c r="BJ65" s="85"/>
      <c r="BK65" s="85"/>
      <c r="BL65" s="85"/>
      <c r="BM65" s="85"/>
      <c r="BN65" s="85"/>
      <c r="BO65" s="85"/>
      <c r="BP65" s="85"/>
      <c r="BQ65" s="85"/>
      <c r="BR65" s="85"/>
      <c r="BS65" s="85"/>
      <c r="BT65" s="85"/>
      <c r="BU65" s="85"/>
      <c r="BV65" s="85"/>
      <c r="BW65" s="85"/>
      <c r="BX65" s="85"/>
    </row>
    <row r="66" spans="1:76" s="2" customFormat="1" ht="12.75" customHeight="1" x14ac:dyDescent="0.2">
      <c r="A66" s="88"/>
      <c r="B66" s="106" t="s">
        <v>84</v>
      </c>
      <c r="C66" s="96" t="s">
        <v>931</v>
      </c>
      <c r="D66" s="12" t="s">
        <v>932</v>
      </c>
      <c r="E66" s="79"/>
      <c r="F66" s="12" t="s">
        <v>188</v>
      </c>
      <c r="G66" s="89">
        <f t="shared" si="14"/>
        <v>1806</v>
      </c>
      <c r="H66" s="90">
        <f t="shared" si="15"/>
        <v>0</v>
      </c>
      <c r="I66" s="89">
        <v>1806</v>
      </c>
      <c r="J66" s="91">
        <f t="shared" si="16"/>
        <v>0</v>
      </c>
      <c r="K66" s="92">
        <v>3.73</v>
      </c>
      <c r="L66" s="35">
        <f t="shared" si="17"/>
        <v>0</v>
      </c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</row>
    <row r="67" spans="1:76" s="2" customFormat="1" ht="12.75" customHeight="1" x14ac:dyDescent="0.2">
      <c r="A67" s="88"/>
      <c r="B67" s="106" t="s">
        <v>84</v>
      </c>
      <c r="C67" s="96" t="s">
        <v>933</v>
      </c>
      <c r="D67" s="12" t="s">
        <v>934</v>
      </c>
      <c r="E67" s="79"/>
      <c r="F67" s="12" t="s">
        <v>188</v>
      </c>
      <c r="G67" s="89">
        <f t="shared" si="14"/>
        <v>1898</v>
      </c>
      <c r="H67" s="90">
        <f t="shared" si="15"/>
        <v>0</v>
      </c>
      <c r="I67" s="89">
        <v>1898</v>
      </c>
      <c r="J67" s="91">
        <f t="shared" si="16"/>
        <v>0</v>
      </c>
      <c r="K67" s="92">
        <v>4.22</v>
      </c>
      <c r="L67" s="35">
        <f t="shared" si="17"/>
        <v>0</v>
      </c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  <c r="BI67" s="85"/>
      <c r="BJ67" s="85"/>
      <c r="BK67" s="85"/>
      <c r="BL67" s="85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</row>
    <row r="68" spans="1:76" s="2" customFormat="1" ht="12.75" customHeight="1" x14ac:dyDescent="0.2">
      <c r="A68" s="88"/>
      <c r="B68" s="106" t="s">
        <v>84</v>
      </c>
      <c r="C68" s="96" t="s">
        <v>935</v>
      </c>
      <c r="D68" s="12" t="s">
        <v>936</v>
      </c>
      <c r="E68" s="79"/>
      <c r="F68" s="12" t="s">
        <v>188</v>
      </c>
      <c r="G68" s="89">
        <f t="shared" si="14"/>
        <v>2254</v>
      </c>
      <c r="H68" s="90">
        <f t="shared" si="15"/>
        <v>0</v>
      </c>
      <c r="I68" s="89">
        <v>2254</v>
      </c>
      <c r="J68" s="91">
        <f t="shared" si="16"/>
        <v>0</v>
      </c>
      <c r="K68" s="92">
        <v>5.46</v>
      </c>
      <c r="L68" s="35">
        <f t="shared" si="17"/>
        <v>0</v>
      </c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</row>
    <row r="69" spans="1:76" s="2" customFormat="1" ht="12.75" customHeight="1" x14ac:dyDescent="0.2">
      <c r="A69" s="88"/>
      <c r="B69" s="106" t="s">
        <v>84</v>
      </c>
      <c r="C69" s="96" t="s">
        <v>937</v>
      </c>
      <c r="D69" s="12" t="s">
        <v>938</v>
      </c>
      <c r="E69" s="79"/>
      <c r="F69" s="12" t="s">
        <v>188</v>
      </c>
      <c r="G69" s="89">
        <f t="shared" si="14"/>
        <v>2383</v>
      </c>
      <c r="H69" s="90">
        <f t="shared" si="15"/>
        <v>0</v>
      </c>
      <c r="I69" s="89">
        <v>2383</v>
      </c>
      <c r="J69" s="91">
        <f t="shared" si="16"/>
        <v>0</v>
      </c>
      <c r="K69" s="92">
        <v>6.14</v>
      </c>
      <c r="L69" s="35">
        <f t="shared" si="17"/>
        <v>0</v>
      </c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85"/>
      <c r="BK69" s="85"/>
      <c r="BL69" s="85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</row>
    <row r="70" spans="1:76" ht="12.75" customHeight="1" x14ac:dyDescent="0.25">
      <c r="D70" s="74"/>
      <c r="I70" s="111"/>
    </row>
    <row r="71" spans="1:76" ht="12.75" customHeight="1" x14ac:dyDescent="0.25">
      <c r="D71" s="19" t="s">
        <v>959</v>
      </c>
      <c r="I71" s="111"/>
    </row>
    <row r="72" spans="1:76" s="2" customFormat="1" ht="12.75" customHeight="1" x14ac:dyDescent="0.25">
      <c r="A72" s="88"/>
      <c r="B72" s="101" t="s">
        <v>84</v>
      </c>
      <c r="C72" s="96" t="s">
        <v>939</v>
      </c>
      <c r="D72" s="12" t="s">
        <v>940</v>
      </c>
      <c r="E72" s="79"/>
      <c r="F72" s="12" t="s">
        <v>188</v>
      </c>
      <c r="G72" s="89">
        <f t="shared" ref="G72:G82" si="18">I72*(1-J72)</f>
        <v>1609</v>
      </c>
      <c r="H72" s="90">
        <f t="shared" ref="H72:H82" si="19">E72*G72</f>
        <v>0</v>
      </c>
      <c r="I72" s="89">
        <v>1609</v>
      </c>
      <c r="J72" s="91">
        <f t="shared" ref="J72:J82" si="20">G$17/100</f>
        <v>0</v>
      </c>
      <c r="K72" s="92">
        <v>1.74</v>
      </c>
      <c r="L72" s="35">
        <f t="shared" ref="L72:L82" si="21">E72*K72</f>
        <v>0</v>
      </c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5"/>
      <c r="AB72" s="85"/>
      <c r="AC72" s="85"/>
      <c r="AD72" s="85"/>
      <c r="AE72" s="85"/>
      <c r="AF72" s="85"/>
      <c r="AG72" s="85"/>
      <c r="AH72" s="85"/>
      <c r="AI72" s="85"/>
      <c r="AJ72" s="85"/>
      <c r="AK72" s="85"/>
      <c r="AL72" s="85"/>
      <c r="AM72" s="85"/>
      <c r="AN72" s="85"/>
      <c r="AO72" s="85"/>
      <c r="AP72" s="85"/>
      <c r="AQ72" s="85"/>
      <c r="AR72" s="85"/>
      <c r="AS72" s="85"/>
      <c r="AT72" s="85"/>
      <c r="AU72" s="85"/>
      <c r="AV72" s="85"/>
      <c r="AW72" s="85"/>
      <c r="AX72" s="85"/>
      <c r="AY72" s="85"/>
      <c r="AZ72" s="85"/>
      <c r="BA72" s="85"/>
      <c r="BB72" s="85"/>
      <c r="BC72" s="85"/>
      <c r="BD72" s="85"/>
      <c r="BE72" s="85"/>
      <c r="BF72" s="85"/>
      <c r="BG72" s="85"/>
      <c r="BH72" s="85"/>
      <c r="BI72" s="85"/>
      <c r="BJ72" s="85"/>
      <c r="BK72" s="85"/>
      <c r="BL72" s="85"/>
      <c r="BM72" s="85"/>
      <c r="BN72" s="85"/>
      <c r="BO72" s="85"/>
      <c r="BP72" s="85"/>
      <c r="BQ72" s="85"/>
      <c r="BR72" s="85"/>
      <c r="BS72" s="85"/>
      <c r="BT72" s="85"/>
      <c r="BU72" s="85"/>
      <c r="BV72" s="85"/>
      <c r="BW72" s="85"/>
      <c r="BX72" s="85"/>
    </row>
    <row r="73" spans="1:76" s="2" customFormat="1" ht="12.75" customHeight="1" x14ac:dyDescent="0.25">
      <c r="A73" s="88"/>
      <c r="B73" s="101" t="s">
        <v>84</v>
      </c>
      <c r="C73" s="96" t="s">
        <v>941</v>
      </c>
      <c r="D73" s="12" t="s">
        <v>942</v>
      </c>
      <c r="E73" s="79"/>
      <c r="F73" s="12" t="s">
        <v>188</v>
      </c>
      <c r="G73" s="89">
        <f t="shared" si="18"/>
        <v>1609</v>
      </c>
      <c r="H73" s="90">
        <f t="shared" si="19"/>
        <v>0</v>
      </c>
      <c r="I73" s="89">
        <v>1609</v>
      </c>
      <c r="J73" s="91">
        <f t="shared" si="20"/>
        <v>0</v>
      </c>
      <c r="K73" s="92">
        <v>1.85</v>
      </c>
      <c r="L73" s="35">
        <f t="shared" si="21"/>
        <v>0</v>
      </c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  <c r="BT73" s="85"/>
      <c r="BU73" s="85"/>
      <c r="BV73" s="85"/>
      <c r="BW73" s="85"/>
      <c r="BX73" s="85"/>
    </row>
    <row r="74" spans="1:76" s="2" customFormat="1" ht="12.75" customHeight="1" x14ac:dyDescent="0.25">
      <c r="A74" s="88"/>
      <c r="B74" s="101" t="s">
        <v>84</v>
      </c>
      <c r="C74" s="96" t="s">
        <v>943</v>
      </c>
      <c r="D74" s="12" t="s">
        <v>944</v>
      </c>
      <c r="E74" s="79"/>
      <c r="F74" s="12" t="s">
        <v>188</v>
      </c>
      <c r="G74" s="89">
        <f t="shared" si="18"/>
        <v>1647</v>
      </c>
      <c r="H74" s="90">
        <f t="shared" si="19"/>
        <v>0</v>
      </c>
      <c r="I74" s="89">
        <v>1647</v>
      </c>
      <c r="J74" s="91">
        <f t="shared" si="20"/>
        <v>0</v>
      </c>
      <c r="K74" s="92">
        <v>2.08</v>
      </c>
      <c r="L74" s="35">
        <f t="shared" si="21"/>
        <v>0</v>
      </c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  <c r="BH74" s="85"/>
      <c r="BI74" s="85"/>
      <c r="BJ74" s="85"/>
      <c r="BK74" s="85"/>
      <c r="BL74" s="85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</row>
    <row r="75" spans="1:76" s="2" customFormat="1" ht="12.75" customHeight="1" x14ac:dyDescent="0.25">
      <c r="A75" s="88"/>
      <c r="B75" s="101" t="s">
        <v>84</v>
      </c>
      <c r="C75" s="96" t="s">
        <v>945</v>
      </c>
      <c r="D75" s="12" t="s">
        <v>946</v>
      </c>
      <c r="E75" s="79"/>
      <c r="F75" s="12" t="s">
        <v>188</v>
      </c>
      <c r="G75" s="89">
        <f t="shared" si="18"/>
        <v>1859</v>
      </c>
      <c r="H75" s="90">
        <f t="shared" si="19"/>
        <v>0</v>
      </c>
      <c r="I75" s="89">
        <v>1859</v>
      </c>
      <c r="J75" s="91">
        <f t="shared" si="20"/>
        <v>0</v>
      </c>
      <c r="K75" s="92">
        <v>3.1</v>
      </c>
      <c r="L75" s="35">
        <f t="shared" si="21"/>
        <v>0</v>
      </c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</row>
    <row r="76" spans="1:76" s="2" customFormat="1" ht="12.75" customHeight="1" x14ac:dyDescent="0.25">
      <c r="A76" s="88"/>
      <c r="B76" s="101" t="s">
        <v>84</v>
      </c>
      <c r="C76" s="96" t="s">
        <v>947</v>
      </c>
      <c r="D76" s="12" t="s">
        <v>948</v>
      </c>
      <c r="E76" s="79"/>
      <c r="F76" s="12" t="s">
        <v>188</v>
      </c>
      <c r="G76" s="89">
        <f t="shared" si="18"/>
        <v>1927</v>
      </c>
      <c r="H76" s="90">
        <f t="shared" si="19"/>
        <v>0</v>
      </c>
      <c r="I76" s="89">
        <v>1927</v>
      </c>
      <c r="J76" s="91">
        <f t="shared" si="20"/>
        <v>0</v>
      </c>
      <c r="K76" s="92">
        <v>3.53</v>
      </c>
      <c r="L76" s="35">
        <f t="shared" si="21"/>
        <v>0</v>
      </c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</row>
    <row r="77" spans="1:76" s="2" customFormat="1" ht="6.95" customHeight="1" x14ac:dyDescent="0.25">
      <c r="A77" s="88"/>
      <c r="B77" s="101"/>
      <c r="C77" s="4"/>
      <c r="D77" s="12"/>
      <c r="E77" s="10"/>
      <c r="F77" s="12"/>
      <c r="G77" s="89"/>
      <c r="H77" s="32"/>
      <c r="I77" s="89"/>
      <c r="J77" s="109"/>
      <c r="K77" s="92"/>
      <c r="L77" s="35"/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/>
      <c r="BF77" s="85"/>
      <c r="BG77" s="85"/>
      <c r="BH77" s="85"/>
      <c r="BI77" s="85"/>
      <c r="BJ77" s="85"/>
      <c r="BK77" s="85"/>
      <c r="BL77" s="85"/>
      <c r="BM77" s="85"/>
      <c r="BN77" s="85"/>
      <c r="BO77" s="85"/>
      <c r="BP77" s="85"/>
      <c r="BQ77" s="85"/>
      <c r="BR77" s="85"/>
      <c r="BS77" s="85"/>
      <c r="BT77" s="85"/>
      <c r="BU77" s="85"/>
      <c r="BV77" s="85"/>
      <c r="BW77" s="85"/>
      <c r="BX77" s="85"/>
    </row>
    <row r="78" spans="1:76" s="2" customFormat="1" ht="12.75" customHeight="1" x14ac:dyDescent="0.25">
      <c r="A78" s="88"/>
      <c r="B78" s="101" t="s">
        <v>84</v>
      </c>
      <c r="C78" s="96" t="s">
        <v>949</v>
      </c>
      <c r="D78" s="12" t="s">
        <v>950</v>
      </c>
      <c r="E78" s="79"/>
      <c r="F78" s="12" t="s">
        <v>188</v>
      </c>
      <c r="G78" s="89">
        <f t="shared" si="18"/>
        <v>1965</v>
      </c>
      <c r="H78" s="90">
        <f t="shared" si="19"/>
        <v>0</v>
      </c>
      <c r="I78" s="89">
        <v>1965</v>
      </c>
      <c r="J78" s="91">
        <f t="shared" si="20"/>
        <v>0</v>
      </c>
      <c r="K78" s="92">
        <v>2.87</v>
      </c>
      <c r="L78" s="35">
        <f t="shared" si="21"/>
        <v>0</v>
      </c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  <c r="BH78" s="85"/>
      <c r="BI78" s="85"/>
      <c r="BJ78" s="85"/>
      <c r="BK78" s="85"/>
      <c r="BL78" s="85"/>
      <c r="BM78" s="85"/>
      <c r="BN78" s="85"/>
      <c r="BO78" s="85"/>
      <c r="BP78" s="85"/>
      <c r="BQ78" s="85"/>
      <c r="BR78" s="85"/>
      <c r="BS78" s="85"/>
      <c r="BT78" s="85"/>
      <c r="BU78" s="85"/>
      <c r="BV78" s="85"/>
      <c r="BW78" s="85"/>
      <c r="BX78" s="85"/>
    </row>
    <row r="79" spans="1:76" s="2" customFormat="1" ht="12.75" customHeight="1" x14ac:dyDescent="0.25">
      <c r="A79" s="88"/>
      <c r="B79" s="101" t="s">
        <v>84</v>
      </c>
      <c r="C79" s="96" t="s">
        <v>951</v>
      </c>
      <c r="D79" s="12" t="s">
        <v>952</v>
      </c>
      <c r="E79" s="79"/>
      <c r="F79" s="12" t="s">
        <v>188</v>
      </c>
      <c r="G79" s="89">
        <f t="shared" si="18"/>
        <v>1977</v>
      </c>
      <c r="H79" s="90">
        <f t="shared" si="19"/>
        <v>0</v>
      </c>
      <c r="I79" s="89">
        <v>1977</v>
      </c>
      <c r="J79" s="91">
        <f t="shared" si="20"/>
        <v>0</v>
      </c>
      <c r="K79" s="92">
        <v>2.98</v>
      </c>
      <c r="L79" s="35">
        <f t="shared" si="21"/>
        <v>0</v>
      </c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  <c r="BH79" s="85"/>
      <c r="BI79" s="85"/>
      <c r="BJ79" s="85"/>
      <c r="BK79" s="85"/>
      <c r="BL79" s="85"/>
      <c r="BM79" s="85"/>
      <c r="BN79" s="85"/>
      <c r="BO79" s="85"/>
      <c r="BP79" s="85"/>
      <c r="BQ79" s="85"/>
      <c r="BR79" s="85"/>
      <c r="BS79" s="85"/>
      <c r="BT79" s="85"/>
      <c r="BU79" s="85"/>
      <c r="BV79" s="85"/>
      <c r="BW79" s="85"/>
      <c r="BX79" s="85"/>
    </row>
    <row r="80" spans="1:76" s="2" customFormat="1" ht="12.75" customHeight="1" x14ac:dyDescent="0.25">
      <c r="A80" s="88"/>
      <c r="B80" s="101" t="s">
        <v>84</v>
      </c>
      <c r="C80" s="96" t="s">
        <v>953</v>
      </c>
      <c r="D80" s="12" t="s">
        <v>954</v>
      </c>
      <c r="E80" s="79"/>
      <c r="F80" s="12" t="s">
        <v>188</v>
      </c>
      <c r="G80" s="89">
        <f t="shared" si="18"/>
        <v>2001</v>
      </c>
      <c r="H80" s="90">
        <f t="shared" si="19"/>
        <v>0</v>
      </c>
      <c r="I80" s="89">
        <v>2001</v>
      </c>
      <c r="J80" s="91">
        <f t="shared" si="20"/>
        <v>0</v>
      </c>
      <c r="K80" s="92">
        <v>3.21</v>
      </c>
      <c r="L80" s="35">
        <f t="shared" si="21"/>
        <v>0</v>
      </c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  <c r="AT80" s="85"/>
      <c r="AU80" s="85"/>
      <c r="AV80" s="85"/>
      <c r="AW80" s="85"/>
      <c r="AX80" s="85"/>
      <c r="AY80" s="85"/>
      <c r="AZ80" s="85"/>
      <c r="BA80" s="85"/>
      <c r="BB80" s="85"/>
      <c r="BC80" s="85"/>
      <c r="BD80" s="85"/>
      <c r="BE80" s="85"/>
      <c r="BF80" s="85"/>
      <c r="BG80" s="85"/>
      <c r="BH80" s="85"/>
      <c r="BI80" s="85"/>
      <c r="BJ80" s="85"/>
      <c r="BK80" s="85"/>
      <c r="BL80" s="85"/>
      <c r="BM80" s="85"/>
      <c r="BN80" s="85"/>
      <c r="BO80" s="85"/>
      <c r="BP80" s="85"/>
      <c r="BQ80" s="85"/>
      <c r="BR80" s="85"/>
      <c r="BS80" s="85"/>
      <c r="BT80" s="85"/>
      <c r="BU80" s="85"/>
      <c r="BV80" s="85"/>
      <c r="BW80" s="85"/>
      <c r="BX80" s="85"/>
    </row>
    <row r="81" spans="1:76" s="2" customFormat="1" ht="12.75" customHeight="1" x14ac:dyDescent="0.25">
      <c r="A81" s="88"/>
      <c r="B81" s="101" t="s">
        <v>84</v>
      </c>
      <c r="C81" s="96" t="s">
        <v>955</v>
      </c>
      <c r="D81" s="12" t="s">
        <v>956</v>
      </c>
      <c r="E81" s="79"/>
      <c r="F81" s="12" t="s">
        <v>188</v>
      </c>
      <c r="G81" s="89">
        <f t="shared" si="18"/>
        <v>2063</v>
      </c>
      <c r="H81" s="90">
        <f t="shared" si="19"/>
        <v>0</v>
      </c>
      <c r="I81" s="89">
        <v>2063</v>
      </c>
      <c r="J81" s="91">
        <f t="shared" si="20"/>
        <v>0</v>
      </c>
      <c r="K81" s="92">
        <v>4.2300000000000004</v>
      </c>
      <c r="L81" s="35">
        <f t="shared" si="21"/>
        <v>0</v>
      </c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85"/>
      <c r="AR81" s="85"/>
      <c r="AS81" s="85"/>
      <c r="AT81" s="85"/>
      <c r="AU81" s="85"/>
      <c r="AV81" s="85"/>
      <c r="AW81" s="85"/>
      <c r="AX81" s="85"/>
      <c r="AY81" s="85"/>
      <c r="AZ81" s="85"/>
      <c r="BA81" s="85"/>
      <c r="BB81" s="85"/>
      <c r="BC81" s="85"/>
      <c r="BD81" s="85"/>
      <c r="BE81" s="85"/>
      <c r="BF81" s="85"/>
      <c r="BG81" s="85"/>
      <c r="BH81" s="85"/>
      <c r="BI81" s="85"/>
      <c r="BJ81" s="85"/>
      <c r="BK81" s="85"/>
      <c r="BL81" s="85"/>
      <c r="BM81" s="85"/>
      <c r="BN81" s="85"/>
      <c r="BO81" s="85"/>
      <c r="BP81" s="85"/>
      <c r="BQ81" s="85"/>
      <c r="BR81" s="85"/>
      <c r="BS81" s="85"/>
      <c r="BT81" s="85"/>
      <c r="BU81" s="85"/>
      <c r="BV81" s="85"/>
      <c r="BW81" s="85"/>
      <c r="BX81" s="85"/>
    </row>
    <row r="82" spans="1:76" s="2" customFormat="1" ht="12.75" customHeight="1" x14ac:dyDescent="0.25">
      <c r="A82" s="88"/>
      <c r="B82" s="101" t="s">
        <v>84</v>
      </c>
      <c r="C82" s="96" t="s">
        <v>957</v>
      </c>
      <c r="D82" s="12" t="s">
        <v>958</v>
      </c>
      <c r="E82" s="79"/>
      <c r="F82" s="12" t="s">
        <v>188</v>
      </c>
      <c r="G82" s="89">
        <f t="shared" si="18"/>
        <v>2096</v>
      </c>
      <c r="H82" s="90">
        <f t="shared" si="19"/>
        <v>0</v>
      </c>
      <c r="I82" s="89">
        <v>2096</v>
      </c>
      <c r="J82" s="91">
        <f t="shared" si="20"/>
        <v>0</v>
      </c>
      <c r="K82" s="92">
        <v>4.66</v>
      </c>
      <c r="L82" s="35">
        <f t="shared" si="21"/>
        <v>0</v>
      </c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85"/>
      <c r="BN82" s="85"/>
      <c r="BO82" s="85"/>
      <c r="BP82" s="85"/>
      <c r="BQ82" s="85"/>
      <c r="BR82" s="85"/>
      <c r="BS82" s="85"/>
      <c r="BT82" s="85"/>
      <c r="BU82" s="85"/>
      <c r="BV82" s="85"/>
      <c r="BW82" s="85"/>
      <c r="BX82" s="85"/>
    </row>
    <row r="83" spans="1:76" ht="12.75" customHeight="1" x14ac:dyDescent="0.25">
      <c r="D83" s="75"/>
      <c r="I83" s="111"/>
    </row>
    <row r="84" spans="1:76" ht="12.75" customHeight="1" x14ac:dyDescent="0.25">
      <c r="D84" s="19" t="s">
        <v>525</v>
      </c>
      <c r="I84" s="111"/>
    </row>
    <row r="85" spans="1:76" s="2" customFormat="1" ht="12.75" customHeight="1" x14ac:dyDescent="0.2">
      <c r="A85" s="88"/>
      <c r="B85" s="106" t="s">
        <v>84</v>
      </c>
      <c r="C85" s="96" t="s">
        <v>960</v>
      </c>
      <c r="D85" s="12" t="s">
        <v>961</v>
      </c>
      <c r="E85" s="79"/>
      <c r="F85" s="12" t="s">
        <v>188</v>
      </c>
      <c r="G85" s="89">
        <f t="shared" ref="G85:G95" si="22">I85*(1-J85)</f>
        <v>1951</v>
      </c>
      <c r="H85" s="90">
        <f t="shared" ref="H85:H95" si="23">E85*G85</f>
        <v>0</v>
      </c>
      <c r="I85" s="89">
        <v>1951</v>
      </c>
      <c r="J85" s="91">
        <f t="shared" ref="J85:J95" si="24">G$17/100</f>
        <v>0</v>
      </c>
      <c r="K85" s="92">
        <v>3.71</v>
      </c>
      <c r="L85" s="35">
        <f t="shared" ref="L85:L95" si="25">E85*K85</f>
        <v>0</v>
      </c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85"/>
      <c r="AO85" s="85"/>
      <c r="AP85" s="85"/>
      <c r="AQ85" s="85"/>
      <c r="AR85" s="85"/>
      <c r="AS85" s="85"/>
      <c r="AT85" s="85"/>
      <c r="AU85" s="85"/>
      <c r="AV85" s="85"/>
      <c r="AW85" s="85"/>
      <c r="AX85" s="85"/>
      <c r="AY85" s="85"/>
      <c r="AZ85" s="85"/>
      <c r="BA85" s="85"/>
      <c r="BB85" s="85"/>
      <c r="BC85" s="85"/>
      <c r="BD85" s="85"/>
      <c r="BE85" s="85"/>
      <c r="BF85" s="85"/>
      <c r="BG85" s="85"/>
      <c r="BH85" s="85"/>
      <c r="BI85" s="85"/>
      <c r="BJ85" s="85"/>
      <c r="BK85" s="85"/>
      <c r="BL85" s="85"/>
      <c r="BM85" s="85"/>
      <c r="BN85" s="85"/>
      <c r="BO85" s="85"/>
      <c r="BP85" s="85"/>
      <c r="BQ85" s="85"/>
      <c r="BR85" s="85"/>
      <c r="BS85" s="85"/>
      <c r="BT85" s="85"/>
      <c r="BU85" s="85"/>
      <c r="BV85" s="85"/>
      <c r="BW85" s="85"/>
      <c r="BX85" s="85"/>
    </row>
    <row r="86" spans="1:76" s="2" customFormat="1" ht="12.75" customHeight="1" x14ac:dyDescent="0.2">
      <c r="A86" s="88"/>
      <c r="B86" s="106" t="s">
        <v>84</v>
      </c>
      <c r="C86" s="96" t="s">
        <v>962</v>
      </c>
      <c r="D86" s="12" t="s">
        <v>963</v>
      </c>
      <c r="E86" s="79"/>
      <c r="F86" s="12" t="s">
        <v>188</v>
      </c>
      <c r="G86" s="89">
        <f t="shared" si="22"/>
        <v>1985</v>
      </c>
      <c r="H86" s="90">
        <f t="shared" si="23"/>
        <v>0</v>
      </c>
      <c r="I86" s="89">
        <v>1985</v>
      </c>
      <c r="J86" s="91">
        <f t="shared" si="24"/>
        <v>0</v>
      </c>
      <c r="K86" s="92">
        <v>4.28</v>
      </c>
      <c r="L86" s="35">
        <f t="shared" si="25"/>
        <v>0</v>
      </c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  <c r="BR86" s="85"/>
      <c r="BS86" s="85"/>
      <c r="BT86" s="85"/>
      <c r="BU86" s="85"/>
      <c r="BV86" s="85"/>
      <c r="BW86" s="85"/>
      <c r="BX86" s="85"/>
    </row>
    <row r="87" spans="1:76" s="2" customFormat="1" ht="12.75" customHeight="1" x14ac:dyDescent="0.2">
      <c r="A87" s="88"/>
      <c r="B87" s="106" t="s">
        <v>84</v>
      </c>
      <c r="C87" s="96" t="s">
        <v>964</v>
      </c>
      <c r="D87" s="12" t="s">
        <v>965</v>
      </c>
      <c r="E87" s="79"/>
      <c r="F87" s="12" t="s">
        <v>188</v>
      </c>
      <c r="G87" s="89">
        <f t="shared" si="22"/>
        <v>2035</v>
      </c>
      <c r="H87" s="90">
        <f t="shared" si="23"/>
        <v>0</v>
      </c>
      <c r="I87" s="89">
        <v>2035</v>
      </c>
      <c r="J87" s="91">
        <f t="shared" si="24"/>
        <v>0</v>
      </c>
      <c r="K87" s="92">
        <v>5.29</v>
      </c>
      <c r="L87" s="35">
        <f t="shared" si="25"/>
        <v>0</v>
      </c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5"/>
      <c r="BB87" s="85"/>
      <c r="BC87" s="85"/>
      <c r="BD87" s="85"/>
      <c r="BE87" s="85"/>
      <c r="BF87" s="85"/>
      <c r="BG87" s="85"/>
      <c r="BH87" s="85"/>
      <c r="BI87" s="85"/>
      <c r="BJ87" s="85"/>
      <c r="BK87" s="85"/>
      <c r="BL87" s="85"/>
      <c r="BM87" s="85"/>
      <c r="BN87" s="85"/>
      <c r="BO87" s="85"/>
      <c r="BP87" s="85"/>
      <c r="BQ87" s="85"/>
      <c r="BR87" s="85"/>
      <c r="BS87" s="85"/>
      <c r="BT87" s="85"/>
      <c r="BU87" s="85"/>
      <c r="BV87" s="85"/>
      <c r="BW87" s="85"/>
      <c r="BX87" s="85"/>
    </row>
    <row r="88" spans="1:76" s="2" customFormat="1" ht="12.75" customHeight="1" x14ac:dyDescent="0.2">
      <c r="A88" s="88"/>
      <c r="B88" s="106" t="s">
        <v>84</v>
      </c>
      <c r="C88" s="96" t="s">
        <v>966</v>
      </c>
      <c r="D88" s="12" t="s">
        <v>967</v>
      </c>
      <c r="E88" s="79"/>
      <c r="F88" s="12" t="s">
        <v>188</v>
      </c>
      <c r="G88" s="89">
        <f t="shared" si="22"/>
        <v>2645</v>
      </c>
      <c r="H88" s="90">
        <f t="shared" si="23"/>
        <v>0</v>
      </c>
      <c r="I88" s="89">
        <v>2645</v>
      </c>
      <c r="J88" s="91">
        <f t="shared" si="24"/>
        <v>0</v>
      </c>
      <c r="K88" s="92">
        <v>6.44</v>
      </c>
      <c r="L88" s="35">
        <f t="shared" si="25"/>
        <v>0</v>
      </c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  <c r="BH88" s="85"/>
      <c r="BI88" s="85"/>
      <c r="BJ88" s="85"/>
      <c r="BK88" s="85"/>
      <c r="BL88" s="85"/>
      <c r="BM88" s="85"/>
      <c r="BN88" s="85"/>
      <c r="BO88" s="85"/>
      <c r="BP88" s="85"/>
      <c r="BQ88" s="85"/>
      <c r="BR88" s="85"/>
      <c r="BS88" s="85"/>
      <c r="BT88" s="85"/>
      <c r="BU88" s="85"/>
      <c r="BV88" s="85"/>
      <c r="BW88" s="85"/>
      <c r="BX88" s="85"/>
    </row>
    <row r="89" spans="1:76" s="2" customFormat="1" ht="12.75" customHeight="1" x14ac:dyDescent="0.2">
      <c r="A89" s="88"/>
      <c r="B89" s="106" t="s">
        <v>84</v>
      </c>
      <c r="C89" s="96" t="s">
        <v>968</v>
      </c>
      <c r="D89" s="12" t="s">
        <v>969</v>
      </c>
      <c r="E89" s="79"/>
      <c r="F89" s="12" t="s">
        <v>188</v>
      </c>
      <c r="G89" s="89">
        <f t="shared" si="22"/>
        <v>2992</v>
      </c>
      <c r="H89" s="90">
        <f t="shared" si="23"/>
        <v>0</v>
      </c>
      <c r="I89" s="89">
        <v>2992</v>
      </c>
      <c r="J89" s="91">
        <f t="shared" si="24"/>
        <v>0</v>
      </c>
      <c r="K89" s="92">
        <v>7.1</v>
      </c>
      <c r="L89" s="35">
        <f t="shared" si="25"/>
        <v>0</v>
      </c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  <c r="BT89" s="85"/>
      <c r="BU89" s="85"/>
      <c r="BV89" s="85"/>
      <c r="BW89" s="85"/>
      <c r="BX89" s="85"/>
    </row>
    <row r="90" spans="1:76" s="2" customFormat="1" ht="6.95" customHeight="1" x14ac:dyDescent="0.2">
      <c r="A90" s="88"/>
      <c r="B90" s="106"/>
      <c r="C90" s="4"/>
      <c r="D90" s="12"/>
      <c r="E90" s="10"/>
      <c r="F90" s="12"/>
      <c r="G90" s="89"/>
      <c r="H90" s="32"/>
      <c r="I90" s="89"/>
      <c r="J90" s="109"/>
      <c r="K90" s="92"/>
      <c r="L90" s="3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  <c r="BH90" s="85"/>
      <c r="BI90" s="85"/>
      <c r="BJ90" s="85"/>
      <c r="BK90" s="85"/>
      <c r="BL90" s="85"/>
      <c r="BM90" s="85"/>
      <c r="BN90" s="85"/>
      <c r="BO90" s="85"/>
      <c r="BP90" s="85"/>
      <c r="BQ90" s="85"/>
      <c r="BR90" s="85"/>
      <c r="BS90" s="85"/>
      <c r="BT90" s="85"/>
      <c r="BU90" s="85"/>
      <c r="BV90" s="85"/>
      <c r="BW90" s="85"/>
      <c r="BX90" s="85"/>
    </row>
    <row r="91" spans="1:76" s="2" customFormat="1" ht="12.75" customHeight="1" x14ac:dyDescent="0.2">
      <c r="A91" s="88"/>
      <c r="B91" s="106" t="s">
        <v>84</v>
      </c>
      <c r="C91" s="96" t="s">
        <v>970</v>
      </c>
      <c r="D91" s="12" t="s">
        <v>971</v>
      </c>
      <c r="E91" s="79"/>
      <c r="F91" s="12" t="s">
        <v>188</v>
      </c>
      <c r="G91" s="89">
        <f t="shared" si="22"/>
        <v>2347</v>
      </c>
      <c r="H91" s="90">
        <f t="shared" si="23"/>
        <v>0</v>
      </c>
      <c r="I91" s="89">
        <v>2347</v>
      </c>
      <c r="J91" s="91">
        <f t="shared" si="24"/>
        <v>0</v>
      </c>
      <c r="K91" s="92">
        <v>5.7</v>
      </c>
      <c r="L91" s="35">
        <f t="shared" si="25"/>
        <v>0</v>
      </c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85"/>
      <c r="BK91" s="85"/>
      <c r="BL91" s="85"/>
      <c r="BM91" s="85"/>
      <c r="BN91" s="85"/>
      <c r="BO91" s="85"/>
      <c r="BP91" s="85"/>
      <c r="BQ91" s="85"/>
      <c r="BR91" s="85"/>
      <c r="BS91" s="85"/>
      <c r="BT91" s="85"/>
      <c r="BU91" s="85"/>
      <c r="BV91" s="85"/>
      <c r="BW91" s="85"/>
      <c r="BX91" s="85"/>
    </row>
    <row r="92" spans="1:76" s="2" customFormat="1" ht="12.75" customHeight="1" x14ac:dyDescent="0.2">
      <c r="A92" s="88"/>
      <c r="B92" s="106" t="s">
        <v>84</v>
      </c>
      <c r="C92" s="96" t="s">
        <v>972</v>
      </c>
      <c r="D92" s="12" t="s">
        <v>973</v>
      </c>
      <c r="E92" s="79"/>
      <c r="F92" s="12" t="s">
        <v>188</v>
      </c>
      <c r="G92" s="89">
        <f t="shared" si="22"/>
        <v>2416</v>
      </c>
      <c r="H92" s="90">
        <f t="shared" si="23"/>
        <v>0</v>
      </c>
      <c r="I92" s="89">
        <v>2416</v>
      </c>
      <c r="J92" s="91">
        <f t="shared" si="24"/>
        <v>0</v>
      </c>
      <c r="K92" s="92">
        <v>6.31</v>
      </c>
      <c r="L92" s="35">
        <f t="shared" si="25"/>
        <v>0</v>
      </c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  <c r="BM92" s="85"/>
      <c r="BN92" s="85"/>
      <c r="BO92" s="85"/>
      <c r="BP92" s="85"/>
      <c r="BQ92" s="85"/>
      <c r="BR92" s="85"/>
      <c r="BS92" s="85"/>
      <c r="BT92" s="85"/>
      <c r="BU92" s="85"/>
      <c r="BV92" s="85"/>
      <c r="BW92" s="85"/>
      <c r="BX92" s="85"/>
    </row>
    <row r="93" spans="1:76" s="2" customFormat="1" ht="12.75" customHeight="1" x14ac:dyDescent="0.2">
      <c r="A93" s="88"/>
      <c r="B93" s="106" t="s">
        <v>84</v>
      </c>
      <c r="C93" s="96" t="s">
        <v>974</v>
      </c>
      <c r="D93" s="12" t="s">
        <v>975</v>
      </c>
      <c r="E93" s="79"/>
      <c r="F93" s="12" t="s">
        <v>188</v>
      </c>
      <c r="G93" s="89">
        <f t="shared" si="22"/>
        <v>2514</v>
      </c>
      <c r="H93" s="90">
        <f t="shared" si="23"/>
        <v>0</v>
      </c>
      <c r="I93" s="89">
        <v>2514</v>
      </c>
      <c r="J93" s="91">
        <f t="shared" si="24"/>
        <v>0</v>
      </c>
      <c r="K93" s="92">
        <v>7.4</v>
      </c>
      <c r="L93" s="35">
        <f t="shared" si="25"/>
        <v>0</v>
      </c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  <c r="BT93" s="85"/>
      <c r="BU93" s="85"/>
      <c r="BV93" s="85"/>
      <c r="BW93" s="85"/>
      <c r="BX93" s="85"/>
    </row>
    <row r="94" spans="1:76" s="2" customFormat="1" ht="12.75" customHeight="1" x14ac:dyDescent="0.2">
      <c r="A94" s="88"/>
      <c r="B94" s="106" t="s">
        <v>84</v>
      </c>
      <c r="C94" s="96" t="s">
        <v>976</v>
      </c>
      <c r="D94" s="12" t="s">
        <v>977</v>
      </c>
      <c r="E94" s="79"/>
      <c r="F94" s="12" t="s">
        <v>188</v>
      </c>
      <c r="G94" s="89">
        <f t="shared" si="22"/>
        <v>3109</v>
      </c>
      <c r="H94" s="90">
        <f t="shared" si="23"/>
        <v>0</v>
      </c>
      <c r="I94" s="89">
        <v>3109</v>
      </c>
      <c r="J94" s="91">
        <f t="shared" si="24"/>
        <v>0</v>
      </c>
      <c r="K94" s="92">
        <v>8.6199999999999992</v>
      </c>
      <c r="L94" s="35">
        <f t="shared" si="25"/>
        <v>0</v>
      </c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85"/>
      <c r="BS94" s="85"/>
      <c r="BT94" s="85"/>
      <c r="BU94" s="85"/>
      <c r="BV94" s="85"/>
      <c r="BW94" s="85"/>
      <c r="BX94" s="85"/>
    </row>
    <row r="95" spans="1:76" s="2" customFormat="1" ht="12.75" customHeight="1" x14ac:dyDescent="0.2">
      <c r="A95" s="88"/>
      <c r="B95" s="106" t="s">
        <v>84</v>
      </c>
      <c r="C95" s="96" t="s">
        <v>978</v>
      </c>
      <c r="D95" s="12" t="s">
        <v>979</v>
      </c>
      <c r="E95" s="79"/>
      <c r="F95" s="12" t="s">
        <v>188</v>
      </c>
      <c r="G95" s="89">
        <f t="shared" si="22"/>
        <v>3242</v>
      </c>
      <c r="H95" s="90">
        <f t="shared" si="23"/>
        <v>0</v>
      </c>
      <c r="I95" s="89">
        <v>3242</v>
      </c>
      <c r="J95" s="91">
        <f t="shared" si="24"/>
        <v>0</v>
      </c>
      <c r="K95" s="92">
        <v>9.36</v>
      </c>
      <c r="L95" s="35">
        <f t="shared" si="25"/>
        <v>0</v>
      </c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  <c r="BH95" s="85"/>
      <c r="BI95" s="85"/>
      <c r="BJ95" s="85"/>
      <c r="BK95" s="85"/>
      <c r="BL95" s="85"/>
      <c r="BM95" s="85"/>
      <c r="BN95" s="85"/>
      <c r="BO95" s="85"/>
      <c r="BP95" s="85"/>
      <c r="BQ95" s="85"/>
      <c r="BR95" s="85"/>
      <c r="BS95" s="85"/>
      <c r="BT95" s="85"/>
      <c r="BU95" s="85"/>
      <c r="BV95" s="85"/>
      <c r="BW95" s="85"/>
      <c r="BX95" s="85"/>
    </row>
    <row r="96" spans="1:76" ht="12.75" customHeight="1" x14ac:dyDescent="0.25">
      <c r="I96" s="111"/>
    </row>
    <row r="97" spans="1:76" ht="12.75" customHeight="1" x14ac:dyDescent="0.25">
      <c r="D97" s="19" t="s">
        <v>524</v>
      </c>
      <c r="I97" s="111"/>
    </row>
    <row r="98" spans="1:76" s="2" customFormat="1" ht="12.75" customHeight="1" x14ac:dyDescent="0.2">
      <c r="A98" s="88"/>
      <c r="B98" s="106" t="s">
        <v>84</v>
      </c>
      <c r="C98" s="96" t="s">
        <v>1261</v>
      </c>
      <c r="D98" s="12" t="s">
        <v>1262</v>
      </c>
      <c r="E98" s="79"/>
      <c r="F98" s="12" t="s">
        <v>188</v>
      </c>
      <c r="G98" s="89">
        <f t="shared" ref="G98:G105" si="26">I98*(1-J98)</f>
        <v>200.5</v>
      </c>
      <c r="H98" s="90">
        <f t="shared" ref="H98:H105" si="27">E98*G98</f>
        <v>0</v>
      </c>
      <c r="I98" s="89">
        <v>200.5</v>
      </c>
      <c r="J98" s="91">
        <f>G$17/100</f>
        <v>0</v>
      </c>
      <c r="K98" s="92">
        <v>0.51</v>
      </c>
      <c r="L98" s="35">
        <f>E98*K98</f>
        <v>0</v>
      </c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85"/>
      <c r="Z98" s="85"/>
      <c r="AA98" s="85"/>
      <c r="AB98" s="85"/>
      <c r="AC98" s="85"/>
      <c r="AD98" s="85"/>
      <c r="AE98" s="85"/>
      <c r="AF98" s="85"/>
      <c r="AG98" s="85"/>
      <c r="AH98" s="85"/>
      <c r="AI98" s="85"/>
      <c r="AJ98" s="85"/>
      <c r="AK98" s="85"/>
      <c r="AL98" s="85"/>
      <c r="AM98" s="85"/>
      <c r="AN98" s="85"/>
      <c r="AO98" s="85"/>
      <c r="AP98" s="85"/>
      <c r="AQ98" s="85"/>
      <c r="AR98" s="85"/>
      <c r="AS98" s="85"/>
      <c r="AT98" s="85"/>
      <c r="AU98" s="85"/>
      <c r="AV98" s="85"/>
      <c r="AW98" s="85"/>
      <c r="AX98" s="85"/>
      <c r="AY98" s="85"/>
      <c r="AZ98" s="85"/>
      <c r="BA98" s="85"/>
      <c r="BB98" s="85"/>
      <c r="BC98" s="85"/>
      <c r="BD98" s="85"/>
      <c r="BE98" s="85"/>
      <c r="BF98" s="85"/>
      <c r="BG98" s="85"/>
      <c r="BH98" s="85"/>
      <c r="BI98" s="85"/>
      <c r="BJ98" s="85"/>
      <c r="BK98" s="85"/>
      <c r="BL98" s="85"/>
      <c r="BM98" s="85"/>
      <c r="BN98" s="85"/>
      <c r="BO98" s="85"/>
      <c r="BP98" s="85"/>
      <c r="BQ98" s="85"/>
      <c r="BR98" s="85"/>
      <c r="BS98" s="85"/>
      <c r="BT98" s="85"/>
      <c r="BU98" s="85"/>
      <c r="BV98" s="85"/>
      <c r="BW98" s="85"/>
      <c r="BX98" s="85"/>
    </row>
    <row r="99" spans="1:76" s="2" customFormat="1" ht="12.75" customHeight="1" x14ac:dyDescent="0.2">
      <c r="A99" s="88"/>
      <c r="B99" s="106" t="s">
        <v>84</v>
      </c>
      <c r="C99" s="96" t="s">
        <v>1263</v>
      </c>
      <c r="D99" s="12" t="s">
        <v>1264</v>
      </c>
      <c r="E99" s="79"/>
      <c r="F99" s="12" t="s">
        <v>188</v>
      </c>
      <c r="G99" s="89">
        <f t="shared" si="26"/>
        <v>208.5</v>
      </c>
      <c r="H99" s="90">
        <f t="shared" si="27"/>
        <v>0</v>
      </c>
      <c r="I99" s="89">
        <v>208.5</v>
      </c>
      <c r="J99" s="91">
        <f t="shared" ref="J99:J105" si="28">G$17/100</f>
        <v>0</v>
      </c>
      <c r="K99" s="92">
        <v>0.6</v>
      </c>
      <c r="L99" s="35">
        <f t="shared" ref="L99:L105" si="29">E99*K99</f>
        <v>0</v>
      </c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N99" s="85"/>
      <c r="AO99" s="85"/>
      <c r="AP99" s="85"/>
      <c r="AQ99" s="85"/>
      <c r="AR99" s="85"/>
      <c r="AS99" s="85"/>
      <c r="AT99" s="85"/>
      <c r="AU99" s="85"/>
      <c r="AV99" s="85"/>
      <c r="AW99" s="85"/>
      <c r="AX99" s="85"/>
      <c r="AY99" s="85"/>
      <c r="AZ99" s="85"/>
      <c r="BA99" s="85"/>
      <c r="BB99" s="85"/>
      <c r="BC99" s="85"/>
      <c r="BD99" s="85"/>
      <c r="BE99" s="85"/>
      <c r="BF99" s="85"/>
      <c r="BG99" s="85"/>
      <c r="BH99" s="85"/>
      <c r="BI99" s="85"/>
      <c r="BJ99" s="85"/>
      <c r="BK99" s="85"/>
      <c r="BL99" s="85"/>
      <c r="BM99" s="85"/>
      <c r="BN99" s="85"/>
      <c r="BO99" s="85"/>
      <c r="BP99" s="85"/>
      <c r="BQ99" s="85"/>
      <c r="BR99" s="85"/>
      <c r="BS99" s="85"/>
      <c r="BT99" s="85"/>
      <c r="BU99" s="85"/>
      <c r="BV99" s="85"/>
      <c r="BW99" s="85"/>
      <c r="BX99" s="85"/>
    </row>
    <row r="100" spans="1:76" s="2" customFormat="1" ht="12.75" customHeight="1" x14ac:dyDescent="0.2">
      <c r="A100" s="88"/>
      <c r="B100" s="106" t="s">
        <v>84</v>
      </c>
      <c r="C100" s="96" t="s">
        <v>1265</v>
      </c>
      <c r="D100" s="12" t="s">
        <v>1266</v>
      </c>
      <c r="E100" s="79"/>
      <c r="F100" s="12" t="s">
        <v>188</v>
      </c>
      <c r="G100" s="89">
        <f t="shared" si="26"/>
        <v>247</v>
      </c>
      <c r="H100" s="90">
        <f t="shared" si="27"/>
        <v>0</v>
      </c>
      <c r="I100" s="89">
        <v>247</v>
      </c>
      <c r="J100" s="91">
        <f t="shared" si="28"/>
        <v>0</v>
      </c>
      <c r="K100" s="92">
        <v>0.95</v>
      </c>
      <c r="L100" s="35">
        <f t="shared" si="29"/>
        <v>0</v>
      </c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  <c r="BH100" s="85"/>
      <c r="BI100" s="85"/>
      <c r="BJ100" s="85"/>
      <c r="BK100" s="85"/>
      <c r="BL100" s="85"/>
      <c r="BM100" s="85"/>
      <c r="BN100" s="85"/>
      <c r="BO100" s="85"/>
      <c r="BP100" s="85"/>
      <c r="BQ100" s="85"/>
      <c r="BR100" s="85"/>
      <c r="BS100" s="85"/>
      <c r="BT100" s="85"/>
      <c r="BU100" s="85"/>
      <c r="BV100" s="85"/>
      <c r="BW100" s="85"/>
      <c r="BX100" s="85"/>
    </row>
    <row r="101" spans="1:76" s="2" customFormat="1" ht="12.75" customHeight="1" x14ac:dyDescent="0.2">
      <c r="A101" s="88"/>
      <c r="B101" s="106" t="s">
        <v>84</v>
      </c>
      <c r="C101" s="96" t="s">
        <v>1267</v>
      </c>
      <c r="D101" s="12" t="s">
        <v>1268</v>
      </c>
      <c r="E101" s="79"/>
      <c r="F101" s="12" t="s">
        <v>188</v>
      </c>
      <c r="G101" s="89">
        <f t="shared" si="26"/>
        <v>287</v>
      </c>
      <c r="H101" s="90">
        <f t="shared" si="27"/>
        <v>0</v>
      </c>
      <c r="I101" s="89">
        <v>287</v>
      </c>
      <c r="J101" s="91">
        <f t="shared" si="28"/>
        <v>0</v>
      </c>
      <c r="K101" s="92">
        <v>1.19</v>
      </c>
      <c r="L101" s="35">
        <f t="shared" si="29"/>
        <v>0</v>
      </c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5"/>
      <c r="AU101" s="85"/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  <c r="BH101" s="85"/>
      <c r="BI101" s="85"/>
      <c r="BJ101" s="85"/>
      <c r="BK101" s="85"/>
      <c r="BL101" s="85"/>
      <c r="BM101" s="85"/>
      <c r="BN101" s="85"/>
      <c r="BO101" s="85"/>
      <c r="BP101" s="85"/>
      <c r="BQ101" s="85"/>
      <c r="BR101" s="85"/>
      <c r="BS101" s="85"/>
      <c r="BT101" s="85"/>
      <c r="BU101" s="85"/>
      <c r="BV101" s="85"/>
      <c r="BW101" s="85"/>
      <c r="BX101" s="85"/>
    </row>
    <row r="102" spans="1:76" s="2" customFormat="1" ht="12.75" customHeight="1" x14ac:dyDescent="0.2">
      <c r="A102" s="88"/>
      <c r="B102" s="106" t="s">
        <v>84</v>
      </c>
      <c r="C102" s="96" t="s">
        <v>1269</v>
      </c>
      <c r="D102" s="12" t="s">
        <v>1270</v>
      </c>
      <c r="E102" s="79"/>
      <c r="F102" s="12" t="s">
        <v>188</v>
      </c>
      <c r="G102" s="89">
        <f t="shared" si="26"/>
        <v>366</v>
      </c>
      <c r="H102" s="90">
        <f t="shared" si="27"/>
        <v>0</v>
      </c>
      <c r="I102" s="89">
        <v>366</v>
      </c>
      <c r="J102" s="91">
        <f t="shared" si="28"/>
        <v>0</v>
      </c>
      <c r="K102" s="92">
        <v>1.48</v>
      </c>
      <c r="L102" s="35">
        <f t="shared" si="29"/>
        <v>0</v>
      </c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  <c r="BH102" s="85"/>
      <c r="BI102" s="85"/>
      <c r="BJ102" s="85"/>
      <c r="BK102" s="85"/>
      <c r="BL102" s="85"/>
      <c r="BM102" s="85"/>
      <c r="BN102" s="85"/>
      <c r="BO102" s="85"/>
      <c r="BP102" s="85"/>
      <c r="BQ102" s="85"/>
      <c r="BR102" s="85"/>
      <c r="BS102" s="85"/>
      <c r="BT102" s="85"/>
      <c r="BU102" s="85"/>
      <c r="BV102" s="85"/>
      <c r="BW102" s="85"/>
      <c r="BX102" s="85"/>
    </row>
    <row r="103" spans="1:76" s="2" customFormat="1" ht="12.75" customHeight="1" x14ac:dyDescent="0.2">
      <c r="A103" s="88"/>
      <c r="B103" s="106" t="s">
        <v>84</v>
      </c>
      <c r="C103" s="96" t="s">
        <v>1271</v>
      </c>
      <c r="D103" s="12" t="s">
        <v>1272</v>
      </c>
      <c r="E103" s="79"/>
      <c r="F103" s="12" t="s">
        <v>188</v>
      </c>
      <c r="G103" s="89">
        <f t="shared" si="26"/>
        <v>389</v>
      </c>
      <c r="H103" s="90">
        <f t="shared" si="27"/>
        <v>0</v>
      </c>
      <c r="I103" s="89">
        <v>389</v>
      </c>
      <c r="J103" s="91">
        <f>G$17/100</f>
        <v>0</v>
      </c>
      <c r="K103" s="92">
        <v>2.0699999999999998</v>
      </c>
      <c r="L103" s="35">
        <f t="shared" si="29"/>
        <v>0</v>
      </c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  <c r="BF103" s="85"/>
      <c r="BG103" s="85"/>
      <c r="BH103" s="85"/>
      <c r="BI103" s="85"/>
      <c r="BJ103" s="85"/>
      <c r="BK103" s="85"/>
      <c r="BL103" s="85"/>
      <c r="BM103" s="85"/>
      <c r="BN103" s="85"/>
      <c r="BO103" s="85"/>
      <c r="BP103" s="85"/>
      <c r="BQ103" s="85"/>
      <c r="BR103" s="85"/>
      <c r="BS103" s="85"/>
      <c r="BT103" s="85"/>
      <c r="BU103" s="85"/>
      <c r="BV103" s="85"/>
      <c r="BW103" s="85"/>
      <c r="BX103" s="85"/>
    </row>
    <row r="104" spans="1:76" s="2" customFormat="1" ht="12.75" customHeight="1" x14ac:dyDescent="0.2">
      <c r="A104" s="88"/>
      <c r="B104" s="106" t="s">
        <v>84</v>
      </c>
      <c r="C104" s="96" t="s">
        <v>1016</v>
      </c>
      <c r="D104" s="12" t="s">
        <v>1017</v>
      </c>
      <c r="E104" s="79"/>
      <c r="F104" s="12" t="s">
        <v>188</v>
      </c>
      <c r="G104" s="89">
        <f t="shared" si="26"/>
        <v>568.5</v>
      </c>
      <c r="H104" s="90">
        <f t="shared" si="27"/>
        <v>0</v>
      </c>
      <c r="I104" s="89">
        <v>568.5</v>
      </c>
      <c r="J104" s="91">
        <f t="shared" ref="J104" si="30">H$17/100</f>
        <v>0</v>
      </c>
      <c r="K104" s="92">
        <v>1.68</v>
      </c>
      <c r="L104" s="35">
        <f t="shared" si="29"/>
        <v>0</v>
      </c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  <c r="BH104" s="85"/>
      <c r="BI104" s="85"/>
      <c r="BJ104" s="85"/>
      <c r="BK104" s="85"/>
      <c r="BL104" s="85"/>
      <c r="BM104" s="85"/>
      <c r="BN104" s="85"/>
      <c r="BO104" s="85"/>
      <c r="BP104" s="85"/>
      <c r="BQ104" s="85"/>
      <c r="BR104" s="85"/>
      <c r="BS104" s="85"/>
      <c r="BT104" s="85"/>
      <c r="BU104" s="85"/>
      <c r="BV104" s="85"/>
      <c r="BW104" s="85"/>
      <c r="BX104" s="85"/>
    </row>
    <row r="105" spans="1:76" s="2" customFormat="1" ht="12.75" customHeight="1" x14ac:dyDescent="0.2">
      <c r="A105" s="88"/>
      <c r="B105" s="106" t="s">
        <v>84</v>
      </c>
      <c r="C105" s="96" t="s">
        <v>980</v>
      </c>
      <c r="D105" s="12" t="s">
        <v>981</v>
      </c>
      <c r="E105" s="79"/>
      <c r="F105" s="12" t="s">
        <v>188</v>
      </c>
      <c r="G105" s="89">
        <f t="shared" si="26"/>
        <v>11</v>
      </c>
      <c r="H105" s="90">
        <f t="shared" si="27"/>
        <v>0</v>
      </c>
      <c r="I105" s="89">
        <v>11</v>
      </c>
      <c r="J105" s="91">
        <f t="shared" si="28"/>
        <v>0</v>
      </c>
      <c r="K105" s="92">
        <v>0.03</v>
      </c>
      <c r="L105" s="35">
        <f t="shared" si="29"/>
        <v>0</v>
      </c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  <c r="BH105" s="85"/>
      <c r="BI105" s="85"/>
      <c r="BJ105" s="85"/>
      <c r="BK105" s="85"/>
      <c r="BL105" s="85"/>
      <c r="BM105" s="85"/>
      <c r="BN105" s="85"/>
      <c r="BO105" s="85"/>
      <c r="BP105" s="85"/>
      <c r="BQ105" s="85"/>
      <c r="BR105" s="85"/>
      <c r="BS105" s="85"/>
      <c r="BT105" s="85"/>
      <c r="BU105" s="85"/>
      <c r="BV105" s="85"/>
      <c r="BW105" s="85"/>
      <c r="BX105" s="85"/>
    </row>
    <row r="106" spans="1:76" ht="12.75" customHeight="1" thickBot="1" x14ac:dyDescent="0.3"/>
    <row r="107" spans="1:76" s="71" customFormat="1" ht="15.95" customHeight="1" thickBot="1" x14ac:dyDescent="0.3">
      <c r="A107" s="61"/>
      <c r="B107" s="62"/>
      <c r="C107" s="63"/>
      <c r="D107" s="64" t="s">
        <v>49</v>
      </c>
      <c r="E107" s="65"/>
      <c r="F107" s="65"/>
      <c r="G107" s="66"/>
      <c r="H107" s="67">
        <f>SUM(H21:H106)</f>
        <v>0</v>
      </c>
      <c r="I107" s="68"/>
      <c r="J107" s="62"/>
      <c r="K107" s="69" t="s">
        <v>50</v>
      </c>
      <c r="L107" s="70">
        <f>SUM(L21:L106)</f>
        <v>0</v>
      </c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85"/>
      <c r="BA107" s="85"/>
      <c r="BB107" s="85"/>
      <c r="BC107" s="85"/>
      <c r="BD107" s="85"/>
      <c r="BE107" s="85"/>
      <c r="BF107" s="85"/>
      <c r="BG107" s="85"/>
      <c r="BH107" s="85"/>
      <c r="BI107" s="85"/>
      <c r="BJ107" s="85"/>
      <c r="BK107" s="85"/>
      <c r="BL107" s="85"/>
      <c r="BM107" s="85"/>
      <c r="BN107" s="85"/>
      <c r="BO107" s="85"/>
      <c r="BP107" s="85"/>
      <c r="BQ107" s="85"/>
      <c r="BR107" s="85"/>
      <c r="BS107" s="85"/>
      <c r="BT107" s="85"/>
      <c r="BU107" s="85"/>
      <c r="BV107" s="85"/>
      <c r="BW107" s="85"/>
      <c r="BX107" s="85"/>
    </row>
    <row r="109" spans="1:76" ht="12.75" customHeight="1" x14ac:dyDescent="0.25">
      <c r="C109" s="124" t="s">
        <v>51</v>
      </c>
      <c r="D109" s="124"/>
      <c r="E109" s="124"/>
      <c r="F109" s="124"/>
      <c r="G109" s="124"/>
      <c r="H109" s="124"/>
      <c r="I109" s="3"/>
      <c r="J109" s="72"/>
      <c r="K109" s="3"/>
      <c r="L109" s="3"/>
    </row>
    <row r="110" spans="1:76" ht="12.75" customHeight="1" thickBot="1" x14ac:dyDescent="0.3"/>
    <row r="111" spans="1:76" ht="12.75" customHeight="1" x14ac:dyDescent="0.25">
      <c r="C111" s="133" t="s">
        <v>28</v>
      </c>
      <c r="D111" s="134"/>
    </row>
    <row r="112" spans="1:76" ht="12.75" customHeight="1" x14ac:dyDescent="0.25">
      <c r="C112" s="36" t="s">
        <v>29</v>
      </c>
      <c r="D112" s="37" t="s">
        <v>30</v>
      </c>
    </row>
    <row r="113" spans="2:76" s="2" customFormat="1" ht="12.75" customHeight="1" x14ac:dyDescent="0.25">
      <c r="C113" s="38" t="s">
        <v>31</v>
      </c>
      <c r="D113" s="37" t="s">
        <v>32</v>
      </c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  <c r="BC113" s="85"/>
      <c r="BD113" s="85"/>
      <c r="BE113" s="85"/>
      <c r="BF113" s="85"/>
      <c r="BG113" s="85"/>
      <c r="BH113" s="85"/>
      <c r="BI113" s="85"/>
      <c r="BJ113" s="85"/>
      <c r="BK113" s="85"/>
      <c r="BL113" s="85"/>
      <c r="BM113" s="85"/>
      <c r="BN113" s="85"/>
      <c r="BO113" s="85"/>
      <c r="BP113" s="85"/>
      <c r="BQ113" s="85"/>
      <c r="BR113" s="85"/>
      <c r="BS113" s="85"/>
      <c r="BT113" s="85"/>
      <c r="BU113" s="85"/>
      <c r="BV113" s="85"/>
      <c r="BW113" s="85"/>
      <c r="BX113" s="85"/>
    </row>
    <row r="114" spans="2:76" s="2" customFormat="1" ht="12.75" customHeight="1" x14ac:dyDescent="0.25">
      <c r="C114" s="38" t="s">
        <v>1120</v>
      </c>
      <c r="D114" s="37" t="s">
        <v>1121</v>
      </c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  <c r="BE114" s="85"/>
      <c r="BF114" s="85"/>
      <c r="BG114" s="85"/>
      <c r="BH114" s="85"/>
      <c r="BI114" s="85"/>
      <c r="BJ114" s="85"/>
      <c r="BK114" s="85"/>
      <c r="BL114" s="85"/>
      <c r="BM114" s="85"/>
      <c r="BN114" s="85"/>
      <c r="BO114" s="85"/>
      <c r="BP114" s="85"/>
      <c r="BQ114" s="85"/>
      <c r="BR114" s="85"/>
      <c r="BS114" s="85"/>
      <c r="BT114" s="85"/>
      <c r="BU114" s="85"/>
      <c r="BV114" s="85"/>
      <c r="BW114" s="85"/>
      <c r="BX114" s="85"/>
    </row>
    <row r="115" spans="2:76" s="2" customFormat="1" ht="12.75" customHeight="1" x14ac:dyDescent="0.25">
      <c r="C115" s="38" t="s">
        <v>33</v>
      </c>
      <c r="D115" s="37" t="s">
        <v>34</v>
      </c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  <c r="BE115" s="85"/>
      <c r="BF115" s="85"/>
      <c r="BG115" s="85"/>
      <c r="BH115" s="85"/>
      <c r="BI115" s="85"/>
      <c r="BJ115" s="85"/>
      <c r="BK115" s="85"/>
      <c r="BL115" s="85"/>
      <c r="BM115" s="85"/>
      <c r="BN115" s="85"/>
      <c r="BO115" s="85"/>
      <c r="BP115" s="85"/>
      <c r="BQ115" s="85"/>
      <c r="BR115" s="85"/>
      <c r="BS115" s="85"/>
      <c r="BT115" s="85"/>
      <c r="BU115" s="85"/>
      <c r="BV115" s="85"/>
      <c r="BW115" s="85"/>
      <c r="BX115" s="85"/>
    </row>
    <row r="116" spans="2:76" s="2" customFormat="1" ht="12.75" customHeight="1" x14ac:dyDescent="0.25">
      <c r="C116" s="38" t="s">
        <v>35</v>
      </c>
      <c r="D116" s="37" t="s">
        <v>36</v>
      </c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  <c r="BE116" s="85"/>
      <c r="BF116" s="85"/>
      <c r="BG116" s="85"/>
      <c r="BH116" s="85"/>
      <c r="BI116" s="85"/>
      <c r="BJ116" s="85"/>
      <c r="BK116" s="85"/>
      <c r="BL116" s="85"/>
      <c r="BM116" s="85"/>
      <c r="BN116" s="85"/>
      <c r="BO116" s="85"/>
      <c r="BP116" s="85"/>
      <c r="BQ116" s="85"/>
      <c r="BR116" s="85"/>
      <c r="BS116" s="85"/>
      <c r="BT116" s="85"/>
      <c r="BU116" s="85"/>
      <c r="BV116" s="85"/>
      <c r="BW116" s="85"/>
      <c r="BX116" s="85"/>
    </row>
    <row r="117" spans="2:76" s="2" customFormat="1" ht="12.75" customHeight="1" x14ac:dyDescent="0.25">
      <c r="C117" s="38" t="s">
        <v>37</v>
      </c>
      <c r="D117" s="37" t="s">
        <v>38</v>
      </c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  <c r="BE117" s="85"/>
      <c r="BF117" s="85"/>
      <c r="BG117" s="85"/>
      <c r="BH117" s="85"/>
      <c r="BI117" s="85"/>
      <c r="BJ117" s="85"/>
      <c r="BK117" s="85"/>
      <c r="BL117" s="85"/>
      <c r="BM117" s="85"/>
      <c r="BN117" s="85"/>
      <c r="BO117" s="85"/>
      <c r="BP117" s="85"/>
      <c r="BQ117" s="85"/>
      <c r="BR117" s="85"/>
      <c r="BS117" s="85"/>
      <c r="BT117" s="85"/>
      <c r="BU117" s="85"/>
      <c r="BV117" s="85"/>
      <c r="BW117" s="85"/>
      <c r="BX117" s="85"/>
    </row>
    <row r="118" spans="2:76" s="2" customFormat="1" ht="12.75" customHeight="1" x14ac:dyDescent="0.25">
      <c r="C118" s="38" t="s">
        <v>39</v>
      </c>
      <c r="D118" s="37" t="s">
        <v>40</v>
      </c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  <c r="BE118" s="85"/>
      <c r="BF118" s="85"/>
      <c r="BG118" s="85"/>
      <c r="BH118" s="85"/>
      <c r="BI118" s="85"/>
      <c r="BJ118" s="85"/>
      <c r="BK118" s="85"/>
      <c r="BL118" s="85"/>
      <c r="BM118" s="85"/>
      <c r="BN118" s="85"/>
      <c r="BO118" s="85"/>
      <c r="BP118" s="85"/>
      <c r="BQ118" s="85"/>
      <c r="BR118" s="85"/>
      <c r="BS118" s="85"/>
      <c r="BT118" s="85"/>
      <c r="BU118" s="85"/>
      <c r="BV118" s="85"/>
      <c r="BW118" s="85"/>
      <c r="BX118" s="85"/>
    </row>
    <row r="119" spans="2:76" s="2" customFormat="1" ht="12.75" customHeight="1" x14ac:dyDescent="0.25">
      <c r="C119" s="38" t="s">
        <v>41</v>
      </c>
      <c r="D119" s="37" t="s">
        <v>42</v>
      </c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  <c r="BE119" s="85"/>
      <c r="BF119" s="85"/>
      <c r="BG119" s="85"/>
      <c r="BH119" s="85"/>
      <c r="BI119" s="85"/>
      <c r="BJ119" s="85"/>
      <c r="BK119" s="85"/>
      <c r="BL119" s="85"/>
      <c r="BM119" s="85"/>
      <c r="BN119" s="85"/>
      <c r="BO119" s="85"/>
      <c r="BP119" s="85"/>
      <c r="BQ119" s="85"/>
      <c r="BR119" s="85"/>
      <c r="BS119" s="85"/>
      <c r="BT119" s="85"/>
      <c r="BU119" s="85"/>
      <c r="BV119" s="85"/>
      <c r="BW119" s="85"/>
      <c r="BX119" s="85"/>
    </row>
    <row r="120" spans="2:76" s="2" customFormat="1" ht="12.75" customHeight="1" thickBot="1" x14ac:dyDescent="0.3">
      <c r="C120" s="39" t="s">
        <v>43</v>
      </c>
      <c r="D120" s="40" t="s">
        <v>44</v>
      </c>
      <c r="M120" s="85"/>
      <c r="N120" s="85"/>
      <c r="O120" s="85"/>
      <c r="P120" s="85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85"/>
      <c r="AC120" s="85"/>
      <c r="AD120" s="85"/>
      <c r="AE120" s="85"/>
      <c r="AF120" s="85"/>
      <c r="AG120" s="85"/>
      <c r="AH120" s="85"/>
      <c r="AI120" s="85"/>
      <c r="AJ120" s="85"/>
      <c r="AK120" s="85"/>
      <c r="AL120" s="85"/>
      <c r="AM120" s="85"/>
      <c r="AN120" s="85"/>
      <c r="AO120" s="85"/>
      <c r="AP120" s="85"/>
      <c r="AQ120" s="85"/>
      <c r="AR120" s="85"/>
      <c r="AS120" s="85"/>
      <c r="AT120" s="85"/>
      <c r="AU120" s="85"/>
      <c r="AV120" s="85"/>
      <c r="AW120" s="85"/>
      <c r="AX120" s="85"/>
      <c r="AY120" s="85"/>
      <c r="AZ120" s="85"/>
      <c r="BA120" s="85"/>
      <c r="BB120" s="85"/>
      <c r="BC120" s="85"/>
      <c r="BD120" s="85"/>
      <c r="BE120" s="85"/>
      <c r="BF120" s="85"/>
      <c r="BG120" s="85"/>
      <c r="BH120" s="85"/>
      <c r="BI120" s="85"/>
      <c r="BJ120" s="85"/>
      <c r="BK120" s="85"/>
      <c r="BL120" s="85"/>
      <c r="BM120" s="85"/>
      <c r="BN120" s="85"/>
      <c r="BO120" s="85"/>
      <c r="BP120" s="85"/>
      <c r="BQ120" s="85"/>
      <c r="BR120" s="85"/>
      <c r="BS120" s="85"/>
      <c r="BT120" s="85"/>
      <c r="BU120" s="85"/>
      <c r="BV120" s="85"/>
      <c r="BW120" s="85"/>
      <c r="BX120" s="85"/>
    </row>
    <row r="122" spans="2:76" s="14" customFormat="1" ht="12.75" customHeight="1" x14ac:dyDescent="0.25">
      <c r="B122" s="2"/>
      <c r="C122" s="3" t="s">
        <v>45</v>
      </c>
      <c r="D122" s="3"/>
      <c r="E122" s="3"/>
      <c r="F122" s="3"/>
      <c r="G122" s="3"/>
      <c r="H122" s="3"/>
      <c r="I122" s="3"/>
      <c r="J122" s="3"/>
      <c r="K122" s="3"/>
      <c r="L122" s="9"/>
      <c r="M122" s="85"/>
      <c r="N122" s="85"/>
      <c r="O122" s="85"/>
      <c r="P122" s="85"/>
      <c r="Q122" s="85"/>
      <c r="R122" s="85"/>
      <c r="S122" s="85"/>
      <c r="T122" s="85"/>
      <c r="U122" s="85"/>
      <c r="V122" s="85"/>
      <c r="W122" s="85"/>
      <c r="X122" s="85"/>
      <c r="Y122" s="85"/>
      <c r="Z122" s="85"/>
      <c r="AA122" s="85"/>
      <c r="AB122" s="85"/>
      <c r="AC122" s="85"/>
      <c r="AD122" s="85"/>
      <c r="AE122" s="85"/>
      <c r="AF122" s="85"/>
      <c r="AG122" s="85"/>
      <c r="AH122" s="85"/>
      <c r="AI122" s="85"/>
      <c r="AJ122" s="85"/>
      <c r="AK122" s="85"/>
      <c r="AL122" s="85"/>
      <c r="AM122" s="85"/>
      <c r="AN122" s="85"/>
      <c r="AO122" s="85"/>
      <c r="AP122" s="85"/>
      <c r="AQ122" s="85"/>
      <c r="AR122" s="85"/>
      <c r="AS122" s="85"/>
      <c r="AT122" s="85"/>
      <c r="AU122" s="85"/>
      <c r="AV122" s="85"/>
      <c r="AW122" s="85"/>
      <c r="AX122" s="85"/>
      <c r="AY122" s="85"/>
      <c r="AZ122" s="85"/>
      <c r="BA122" s="85"/>
      <c r="BB122" s="85"/>
      <c r="BC122" s="85"/>
      <c r="BD122" s="85"/>
      <c r="BE122" s="85"/>
      <c r="BF122" s="85"/>
      <c r="BG122" s="85"/>
      <c r="BH122" s="85"/>
      <c r="BI122" s="85"/>
      <c r="BJ122" s="85"/>
      <c r="BK122" s="85"/>
      <c r="BL122" s="85"/>
      <c r="BM122" s="85"/>
      <c r="BN122" s="85"/>
      <c r="BO122" s="85"/>
      <c r="BP122" s="85"/>
      <c r="BQ122" s="85"/>
      <c r="BR122" s="85"/>
      <c r="BS122" s="85"/>
      <c r="BT122" s="85"/>
      <c r="BU122" s="85"/>
      <c r="BV122" s="85"/>
      <c r="BW122" s="85"/>
      <c r="BX122" s="85"/>
    </row>
    <row r="123" spans="2:76" s="14" customFormat="1" ht="12.75" customHeight="1" x14ac:dyDescent="0.25">
      <c r="B123" s="2"/>
      <c r="C123" s="58" t="s">
        <v>1273</v>
      </c>
      <c r="D123" s="58"/>
      <c r="E123" s="58"/>
      <c r="F123" s="58"/>
      <c r="G123" s="58"/>
      <c r="H123" s="58"/>
      <c r="I123" s="3"/>
      <c r="J123" s="3"/>
      <c r="K123" s="3"/>
      <c r="L123" s="9"/>
      <c r="M123" s="85"/>
      <c r="N123" s="85"/>
      <c r="O123" s="85"/>
      <c r="P123" s="85"/>
      <c r="Q123" s="85"/>
      <c r="R123" s="85"/>
      <c r="S123" s="85"/>
      <c r="T123" s="85"/>
      <c r="U123" s="85"/>
      <c r="V123" s="85"/>
      <c r="W123" s="85"/>
      <c r="X123" s="85"/>
      <c r="Y123" s="85"/>
      <c r="Z123" s="85"/>
      <c r="AA123" s="85"/>
      <c r="AB123" s="85"/>
      <c r="AC123" s="85"/>
      <c r="AD123" s="85"/>
      <c r="AE123" s="85"/>
      <c r="AF123" s="85"/>
      <c r="AG123" s="85"/>
      <c r="AH123" s="85"/>
      <c r="AI123" s="85"/>
      <c r="AJ123" s="85"/>
      <c r="AK123" s="85"/>
      <c r="AL123" s="85"/>
      <c r="AM123" s="85"/>
      <c r="AN123" s="85"/>
      <c r="AO123" s="85"/>
      <c r="AP123" s="85"/>
      <c r="AQ123" s="85"/>
      <c r="AR123" s="85"/>
      <c r="AS123" s="85"/>
      <c r="AT123" s="85"/>
      <c r="AU123" s="85"/>
      <c r="AV123" s="85"/>
      <c r="AW123" s="85"/>
      <c r="AX123" s="85"/>
      <c r="AY123" s="85"/>
      <c r="AZ123" s="85"/>
      <c r="BA123" s="85"/>
      <c r="BB123" s="85"/>
      <c r="BC123" s="85"/>
      <c r="BD123" s="85"/>
      <c r="BE123" s="85"/>
      <c r="BF123" s="85"/>
      <c r="BG123" s="85"/>
      <c r="BH123" s="85"/>
      <c r="BI123" s="85"/>
      <c r="BJ123" s="85"/>
      <c r="BK123" s="85"/>
      <c r="BL123" s="85"/>
      <c r="BM123" s="85"/>
      <c r="BN123" s="85"/>
      <c r="BO123" s="85"/>
      <c r="BP123" s="85"/>
      <c r="BQ123" s="85"/>
      <c r="BR123" s="85"/>
      <c r="BS123" s="85"/>
      <c r="BT123" s="85"/>
      <c r="BU123" s="85"/>
      <c r="BV123" s="85"/>
      <c r="BW123" s="85"/>
      <c r="BX123" s="85"/>
    </row>
    <row r="124" spans="2:76" s="14" customFormat="1" ht="12.75" customHeight="1" x14ac:dyDescent="0.25">
      <c r="B124" s="2"/>
      <c r="C124" s="113" t="s">
        <v>1274</v>
      </c>
      <c r="D124" s="113"/>
      <c r="E124" s="41"/>
      <c r="F124" s="41"/>
      <c r="G124" s="41"/>
      <c r="H124" s="41"/>
      <c r="L124" s="9"/>
      <c r="M124" s="85"/>
      <c r="N124" s="85"/>
      <c r="O124" s="85"/>
      <c r="P124" s="85"/>
      <c r="Q124" s="85"/>
      <c r="R124" s="85"/>
      <c r="S124" s="85"/>
      <c r="T124" s="85"/>
      <c r="U124" s="85"/>
      <c r="V124" s="85"/>
      <c r="W124" s="85"/>
      <c r="X124" s="85"/>
      <c r="Y124" s="85"/>
      <c r="Z124" s="85"/>
      <c r="AA124" s="85"/>
      <c r="AB124" s="85"/>
      <c r="AC124" s="85"/>
      <c r="AD124" s="85"/>
      <c r="AE124" s="85"/>
      <c r="AF124" s="85"/>
      <c r="AG124" s="85"/>
      <c r="AH124" s="85"/>
      <c r="AI124" s="85"/>
      <c r="AJ124" s="85"/>
      <c r="AK124" s="85"/>
      <c r="AL124" s="85"/>
      <c r="AM124" s="85"/>
      <c r="AN124" s="85"/>
      <c r="AO124" s="85"/>
      <c r="AP124" s="85"/>
      <c r="AQ124" s="85"/>
      <c r="AR124" s="85"/>
      <c r="AS124" s="85"/>
      <c r="AT124" s="85"/>
      <c r="AU124" s="85"/>
      <c r="AV124" s="85"/>
      <c r="AW124" s="85"/>
      <c r="AX124" s="85"/>
      <c r="AY124" s="85"/>
      <c r="AZ124" s="85"/>
      <c r="BA124" s="85"/>
      <c r="BB124" s="85"/>
      <c r="BC124" s="85"/>
      <c r="BD124" s="85"/>
      <c r="BE124" s="85"/>
      <c r="BF124" s="85"/>
      <c r="BG124" s="85"/>
      <c r="BH124" s="85"/>
      <c r="BI124" s="85"/>
      <c r="BJ124" s="85"/>
      <c r="BK124" s="85"/>
      <c r="BL124" s="85"/>
      <c r="BM124" s="85"/>
      <c r="BN124" s="85"/>
      <c r="BO124" s="85"/>
      <c r="BP124" s="85"/>
      <c r="BQ124" s="85"/>
      <c r="BR124" s="85"/>
      <c r="BS124" s="85"/>
      <c r="BT124" s="85"/>
      <c r="BU124" s="85"/>
      <c r="BV124" s="85"/>
      <c r="BW124" s="85"/>
      <c r="BX124" s="85"/>
    </row>
    <row r="125" spans="2:76" s="14" customFormat="1" ht="12.75" customHeight="1" x14ac:dyDescent="0.25">
      <c r="B125" s="2"/>
      <c r="C125" s="60" t="s">
        <v>46</v>
      </c>
      <c r="L125" s="9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5"/>
      <c r="AL125" s="85"/>
      <c r="AM125" s="85"/>
      <c r="AN125" s="85"/>
      <c r="AO125" s="85"/>
      <c r="AP125" s="85"/>
      <c r="AQ125" s="85"/>
      <c r="AR125" s="85"/>
      <c r="AS125" s="85"/>
      <c r="AT125" s="85"/>
      <c r="AU125" s="85"/>
      <c r="AV125" s="85"/>
      <c r="AW125" s="85"/>
      <c r="AX125" s="85"/>
      <c r="AY125" s="85"/>
      <c r="AZ125" s="85"/>
      <c r="BA125" s="85"/>
      <c r="BB125" s="85"/>
      <c r="BC125" s="85"/>
      <c r="BD125" s="85"/>
      <c r="BE125" s="85"/>
      <c r="BF125" s="85"/>
      <c r="BG125" s="85"/>
      <c r="BH125" s="85"/>
      <c r="BI125" s="85"/>
      <c r="BJ125" s="85"/>
      <c r="BK125" s="85"/>
      <c r="BL125" s="85"/>
      <c r="BM125" s="85"/>
      <c r="BN125" s="85"/>
      <c r="BO125" s="85"/>
      <c r="BP125" s="85"/>
      <c r="BQ125" s="85"/>
      <c r="BR125" s="85"/>
      <c r="BS125" s="85"/>
      <c r="BT125" s="85"/>
      <c r="BU125" s="85"/>
      <c r="BV125" s="85"/>
      <c r="BW125" s="85"/>
      <c r="BX125" s="85"/>
    </row>
    <row r="126" spans="2:76" s="2" customFormat="1" ht="12.75" customHeight="1" x14ac:dyDescent="0.25"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5"/>
      <c r="AL126" s="85"/>
      <c r="AM126" s="85"/>
      <c r="AN126" s="85"/>
      <c r="AO126" s="85"/>
      <c r="AP126" s="85"/>
      <c r="AQ126" s="85"/>
      <c r="AR126" s="85"/>
      <c r="AS126" s="85"/>
      <c r="AT126" s="85"/>
      <c r="AU126" s="85"/>
      <c r="AV126" s="85"/>
      <c r="AW126" s="85"/>
      <c r="AX126" s="85"/>
      <c r="AY126" s="85"/>
      <c r="AZ126" s="85"/>
      <c r="BA126" s="85"/>
      <c r="BB126" s="85"/>
      <c r="BC126" s="85"/>
      <c r="BD126" s="85"/>
      <c r="BE126" s="85"/>
      <c r="BF126" s="85"/>
      <c r="BG126" s="85"/>
      <c r="BH126" s="85"/>
      <c r="BI126" s="85"/>
      <c r="BJ126" s="85"/>
      <c r="BK126" s="85"/>
      <c r="BL126" s="85"/>
      <c r="BM126" s="85"/>
      <c r="BN126" s="85"/>
      <c r="BO126" s="85"/>
      <c r="BP126" s="85"/>
      <c r="BQ126" s="85"/>
      <c r="BR126" s="85"/>
      <c r="BS126" s="85"/>
      <c r="BT126" s="85"/>
      <c r="BU126" s="85"/>
      <c r="BV126" s="85"/>
      <c r="BW126" s="85"/>
      <c r="BX126" s="85"/>
    </row>
    <row r="127" spans="2:76" s="2" customFormat="1" ht="12.75" customHeight="1" x14ac:dyDescent="0.25">
      <c r="C127" s="3" t="s">
        <v>52</v>
      </c>
      <c r="D127" s="3"/>
      <c r="E127" s="3"/>
      <c r="F127" s="3"/>
      <c r="G127" s="3"/>
      <c r="H127" s="3"/>
      <c r="I127" s="3"/>
      <c r="J127" s="3"/>
      <c r="K127" s="3"/>
      <c r="L127" s="3"/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5"/>
      <c r="AL127" s="85"/>
      <c r="AM127" s="85"/>
      <c r="AN127" s="85"/>
      <c r="AO127" s="85"/>
      <c r="AP127" s="85"/>
      <c r="AQ127" s="85"/>
      <c r="AR127" s="85"/>
      <c r="AS127" s="85"/>
      <c r="AT127" s="85"/>
      <c r="AU127" s="85"/>
      <c r="AV127" s="85"/>
      <c r="AW127" s="85"/>
      <c r="AX127" s="85"/>
      <c r="AY127" s="85"/>
      <c r="AZ127" s="85"/>
      <c r="BA127" s="85"/>
      <c r="BB127" s="85"/>
      <c r="BC127" s="85"/>
      <c r="BD127" s="85"/>
      <c r="BE127" s="85"/>
      <c r="BF127" s="85"/>
      <c r="BG127" s="85"/>
      <c r="BH127" s="85"/>
      <c r="BI127" s="85"/>
      <c r="BJ127" s="85"/>
      <c r="BK127" s="85"/>
      <c r="BL127" s="85"/>
      <c r="BM127" s="85"/>
      <c r="BN127" s="85"/>
      <c r="BO127" s="85"/>
      <c r="BP127" s="85"/>
      <c r="BQ127" s="85"/>
      <c r="BR127" s="85"/>
      <c r="BS127" s="85"/>
      <c r="BT127" s="85"/>
      <c r="BU127" s="85"/>
      <c r="BV127" s="85"/>
      <c r="BW127" s="85"/>
      <c r="BX127" s="85"/>
    </row>
  </sheetData>
  <mergeCells count="11">
    <mergeCell ref="E16:F16"/>
    <mergeCell ref="G1:H3"/>
    <mergeCell ref="C13:D14"/>
    <mergeCell ref="E13:J13"/>
    <mergeCell ref="E14:F14"/>
    <mergeCell ref="E15:F15"/>
    <mergeCell ref="C124:D124"/>
    <mergeCell ref="C111:D111"/>
    <mergeCell ref="C109:H109"/>
    <mergeCell ref="E17:F17"/>
    <mergeCell ref="E18:F18"/>
  </mergeCells>
  <hyperlinks>
    <hyperlink ref="G1:H3" r:id="rId1" display="https://www.arkys.cz/cs/" xr:uid="{34930B4D-E503-4902-BEC3-0A47D9AEA0D8}"/>
    <hyperlink ref="C124" r:id="rId2" display="Cena za dopravu systému MERKUR 2 uvedeny na: www.arkys.cz/cs/doprava" xr:uid="{5576F317-B9F9-4448-B77D-A44E5C1A638C}"/>
    <hyperlink ref="B23" r:id="rId3" location="item2878" xr:uid="{8C55C6FE-E910-42E8-B217-88CD8B629E50}"/>
    <hyperlink ref="B24:B27" r:id="rId4" location="item2878" display="www" xr:uid="{00321B76-C1C4-48FB-9E1D-316C6C61DE88}"/>
    <hyperlink ref="B29" r:id="rId5" location="item2879" xr:uid="{C41284BD-A3EF-449D-8E68-83FE653BA7FF}"/>
    <hyperlink ref="B30:B33" r:id="rId6" location="item2879" display="www" xr:uid="{A7B9309C-D204-4282-8B17-0260EE2797F3}"/>
    <hyperlink ref="B36" r:id="rId7" location="item2870" xr:uid="{6546C278-1B16-43D5-ACF5-B261F2031A2F}"/>
    <hyperlink ref="B37:B40" r:id="rId8" location="item2870" display="www" xr:uid="{2483EE87-27EF-4817-9074-6FB6FCABC73B}"/>
    <hyperlink ref="B43" r:id="rId9" location="item2872" xr:uid="{A9D9E64B-1612-4A76-9485-2DED5828E0EF}"/>
    <hyperlink ref="B44" r:id="rId10" location="item2872" xr:uid="{0E6C76A9-3634-48A6-B485-9215CEE2B1C6}"/>
    <hyperlink ref="B47" r:id="rId11" location="item2896" xr:uid="{3443BA4A-A955-4ACA-8275-FC086856B7B5}"/>
    <hyperlink ref="B48" r:id="rId12" location="item2840" xr:uid="{CEDEB06B-E856-4BC7-8DD0-F0BF5BA22818}"/>
    <hyperlink ref="B49" r:id="rId13" location="item2893" xr:uid="{05B9D535-EA7D-4B24-B8FC-64DA62819F11}"/>
    <hyperlink ref="B50" r:id="rId14" location="item2893" xr:uid="{C9411534-D715-4F00-985A-9F3669B6FD22}"/>
    <hyperlink ref="B51" r:id="rId15" location="item2894" xr:uid="{1947D88C-56B0-43D6-8726-D528F09A1F70}"/>
    <hyperlink ref="B52" r:id="rId16" location="item2894" xr:uid="{A3D491C5-0D76-43EF-A305-98B0029C7E40}"/>
    <hyperlink ref="B53" r:id="rId17" location="item2895" xr:uid="{9441DD2B-F4D0-4950-B00A-D42DEDBE6548}"/>
    <hyperlink ref="B54" r:id="rId18" location="item2895" xr:uid="{BA8811CE-9CD7-41D4-9B9D-20ABA6A45665}"/>
    <hyperlink ref="B55" r:id="rId19" location="item2839" xr:uid="{D9C46AE2-90D4-4B75-9147-B42006FD30E0}"/>
    <hyperlink ref="B56" r:id="rId20" location="item2839" xr:uid="{129F99BE-9E72-4D0E-92BD-DAA7962B1DF8}"/>
    <hyperlink ref="B59" r:id="rId21" location="item2873" xr:uid="{901EC6FB-401E-4281-8052-A956C3C616BB}"/>
    <hyperlink ref="B60:B69" r:id="rId22" location="item2873" display="www" xr:uid="{3669A49F-7925-4125-9F76-8A0EB5E19FE8}"/>
    <hyperlink ref="B72" r:id="rId23" location="item2875" xr:uid="{0DD6BBCB-B00C-4BAA-A349-996353C5EAE7}"/>
    <hyperlink ref="B73" r:id="rId24" location="item2875" xr:uid="{2B9B59C9-4651-46C5-9338-CEEA52CD7672}"/>
    <hyperlink ref="B74" r:id="rId25" location="item2875" xr:uid="{1182FD37-0D14-4A64-8196-FD7BFFD8589F}"/>
    <hyperlink ref="B75" r:id="rId26" location="item2875" xr:uid="{064CB96D-BE1A-4C82-A26A-15AE2568E353}"/>
    <hyperlink ref="B76" r:id="rId27" location="item2875" xr:uid="{0C919853-6884-4CC1-ACA4-FE59DF9D46BB}"/>
    <hyperlink ref="B78" r:id="rId28" location="item2875" xr:uid="{8F803C2C-F1F8-4E44-9857-1E79876FDA15}"/>
    <hyperlink ref="B79" r:id="rId29" location="item2875" xr:uid="{F3B018C4-700E-4BA3-9FFF-B278FF3A9455}"/>
    <hyperlink ref="B80" r:id="rId30" location="item2875" xr:uid="{16C03C3E-34A9-4D4C-A47B-7DC06E3BDD0E}"/>
    <hyperlink ref="B81" r:id="rId31" location="item2875" xr:uid="{648C5C6C-9512-4ED6-8FC4-307A5813C0A5}"/>
    <hyperlink ref="B82" r:id="rId32" location="item2875" xr:uid="{01DCA4E5-8894-458D-8F90-6E93DE0AB834}"/>
    <hyperlink ref="B85" r:id="rId33" location="item2874" xr:uid="{F408468B-C47A-4995-95BF-426CC9E0EAE2}"/>
    <hyperlink ref="B86" r:id="rId34" location="item2874" xr:uid="{720D6F20-1321-4BF7-B02F-F07E9FF476F5}"/>
    <hyperlink ref="B87" r:id="rId35" location="item2874" xr:uid="{6963AFEF-0309-4140-AEB2-D7E625C7FCC5}"/>
    <hyperlink ref="B88" r:id="rId36" location="item2874" xr:uid="{A6130B35-892F-4A79-972E-C365C96F11C8}"/>
    <hyperlink ref="B89" r:id="rId37" location="item2874" xr:uid="{1F01619D-21FC-4773-84BF-DF376C5EC290}"/>
    <hyperlink ref="B91" r:id="rId38" location="item2874" xr:uid="{3DA8A2C4-99D8-4F9A-9E3B-AE7F5AE54A40}"/>
    <hyperlink ref="B92" r:id="rId39" location="item2874" xr:uid="{F88BD2E8-3559-4B54-9444-582F7B053C40}"/>
    <hyperlink ref="B93" r:id="rId40" location="item2874" xr:uid="{CEEB355F-187D-427D-B2E9-4BA8178C9B85}"/>
    <hyperlink ref="B94" r:id="rId41" location="item2874" xr:uid="{3F767E19-004F-4A91-BEE6-3A7156C674EE}"/>
    <hyperlink ref="B95" r:id="rId42" location="item2874" xr:uid="{5F5432A2-029C-47E3-84D8-688379DE29F1}"/>
    <hyperlink ref="B98" r:id="rId43" location="item2867" xr:uid="{3323BE2B-BB73-491C-9876-0F46E5CD067E}"/>
    <hyperlink ref="B99:B103" r:id="rId44" location="item2867" display="www" xr:uid="{F5C34FA4-6EEC-4BDD-854D-AC565428BC98}"/>
    <hyperlink ref="B105" r:id="rId45" location="item2868" xr:uid="{41365FF1-A480-4FFB-946E-AD3D5F1CB9E5}"/>
    <hyperlink ref="B104" r:id="rId46" location="item2869" xr:uid="{D881CC67-1E60-4A32-8474-7AA48D9B5D57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47"/>
  <headerFooter>
    <oddFooter>&amp;Cstrana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3CE3E-188E-459A-B892-2FD36C348E18}">
  <sheetPr>
    <tabColor rgb="FFFFC000"/>
  </sheetPr>
  <dimension ref="A1:BX141"/>
  <sheetViews>
    <sheetView zoomScaleNormal="100" workbookViewId="0">
      <selection activeCell="D2" sqref="D2"/>
    </sheetView>
  </sheetViews>
  <sheetFormatPr defaultRowHeight="12.75" customHeight="1" x14ac:dyDescent="0.25"/>
  <cols>
    <col min="1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3" width="20.7109375" style="85" customWidth="1"/>
    <col min="14" max="76" width="9.140625" style="85"/>
    <col min="77" max="16384" width="9.140625" style="1"/>
  </cols>
  <sheetData>
    <row r="1" spans="1:76" ht="12.95" customHeight="1" x14ac:dyDescent="0.25">
      <c r="G1" s="114" t="e" vm="1">
        <v>#VALUE!</v>
      </c>
      <c r="H1" s="114"/>
    </row>
    <row r="2" spans="1:76" ht="20.100000000000001" customHeight="1" x14ac:dyDescent="0.25">
      <c r="B2" s="1"/>
      <c r="D2" s="43" t="s">
        <v>48</v>
      </c>
      <c r="E2" s="16"/>
      <c r="G2" s="114"/>
      <c r="H2" s="114"/>
      <c r="I2" s="3"/>
      <c r="J2" s="3"/>
    </row>
    <row r="3" spans="1:76" ht="20.100000000000001" customHeight="1" x14ac:dyDescent="0.25">
      <c r="B3" s="1"/>
      <c r="D3" s="44" t="s">
        <v>1283</v>
      </c>
      <c r="E3" s="15"/>
      <c r="F3" s="5"/>
      <c r="G3" s="114"/>
      <c r="H3" s="114"/>
      <c r="I3" s="3"/>
      <c r="J3" s="3"/>
      <c r="K3" s="6"/>
      <c r="L3" s="6"/>
    </row>
    <row r="4" spans="1:76" ht="12.75" customHeight="1" x14ac:dyDescent="0.25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6" ht="18.75" hidden="1" x14ac:dyDescent="0.25">
      <c r="B5" s="1"/>
      <c r="C5" s="10" t="s">
        <v>53</v>
      </c>
      <c r="D5" s="73"/>
      <c r="E5" s="15"/>
      <c r="G5" s="3"/>
      <c r="H5" s="3"/>
      <c r="I5" s="3"/>
      <c r="J5" s="3"/>
      <c r="K5" s="6"/>
      <c r="L5" s="6"/>
    </row>
    <row r="6" spans="1:76" ht="17.25" hidden="1" x14ac:dyDescent="0.25">
      <c r="B6" s="1"/>
      <c r="C6" s="10" t="s">
        <v>54</v>
      </c>
      <c r="D6" s="1"/>
      <c r="E6" s="15"/>
      <c r="G6" s="3"/>
      <c r="H6" s="3"/>
      <c r="I6" s="3"/>
      <c r="J6" s="3"/>
      <c r="K6" s="6"/>
      <c r="L6" s="6"/>
    </row>
    <row r="7" spans="1:76" s="2" customFormat="1" ht="17.25" x14ac:dyDescent="0.25">
      <c r="B7" s="1"/>
      <c r="C7" s="10" t="s">
        <v>55</v>
      </c>
      <c r="D7" s="42"/>
      <c r="E7" s="15"/>
      <c r="F7" s="5"/>
      <c r="G7" s="3"/>
      <c r="H7" s="3"/>
      <c r="I7" s="3"/>
      <c r="J7" s="3"/>
      <c r="K7" s="6"/>
      <c r="L7" s="6"/>
      <c r="M7" s="85"/>
      <c r="N7" s="85"/>
      <c r="O7" s="85"/>
      <c r="P7" s="85"/>
      <c r="Q7" s="85"/>
      <c r="R7" s="85"/>
      <c r="S7" s="85"/>
      <c r="T7" s="85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5"/>
      <c r="AZ7" s="85"/>
      <c r="BA7" s="85"/>
      <c r="BB7" s="85"/>
      <c r="BC7" s="85"/>
      <c r="BD7" s="85"/>
      <c r="BE7" s="85"/>
      <c r="BF7" s="85"/>
      <c r="BG7" s="85"/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</row>
    <row r="8" spans="1:76" s="2" customFormat="1" ht="15.75" hidden="1" x14ac:dyDescent="0.25">
      <c r="B8" s="10"/>
      <c r="C8" s="10" t="s">
        <v>56</v>
      </c>
      <c r="D8" s="42"/>
      <c r="E8" s="11"/>
      <c r="F8" s="5"/>
      <c r="G8" s="3"/>
      <c r="H8" s="3"/>
      <c r="I8" s="3"/>
      <c r="J8" s="3"/>
      <c r="K8" s="6"/>
      <c r="L8" s="6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/>
      <c r="AW8" s="85"/>
      <c r="AX8" s="85"/>
      <c r="AY8" s="85"/>
      <c r="AZ8" s="85"/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</row>
    <row r="9" spans="1:76" s="2" customFormat="1" ht="15.75" x14ac:dyDescent="0.25">
      <c r="B9" s="1"/>
      <c r="C9" s="10" t="s">
        <v>57</v>
      </c>
      <c r="D9" s="12"/>
      <c r="E9" s="11"/>
      <c r="F9" s="5"/>
      <c r="G9" s="3"/>
      <c r="H9" s="3"/>
      <c r="I9" s="3"/>
      <c r="J9" s="3"/>
      <c r="K9" s="6"/>
      <c r="L9" s="6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</row>
    <row r="10" spans="1:76" s="2" customFormat="1" ht="15.75" x14ac:dyDescent="0.25">
      <c r="B10" s="1"/>
      <c r="C10" s="10" t="s">
        <v>58</v>
      </c>
      <c r="D10" s="17" t="s">
        <v>59</v>
      </c>
      <c r="E10" s="11"/>
      <c r="F10" s="5"/>
      <c r="G10" s="3"/>
      <c r="H10" s="3"/>
      <c r="I10" s="3"/>
      <c r="J10" s="3"/>
      <c r="K10" s="6"/>
      <c r="L10" s="6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</row>
    <row r="11" spans="1:76" s="2" customFormat="1" ht="15.75" x14ac:dyDescent="0.25">
      <c r="B11" s="1"/>
      <c r="C11" s="10" t="s">
        <v>60</v>
      </c>
      <c r="D11" s="24"/>
      <c r="E11" s="11"/>
      <c r="F11" s="5"/>
      <c r="G11" s="3"/>
      <c r="H11" s="3"/>
      <c r="I11" s="8"/>
      <c r="J11" s="8"/>
      <c r="K11" s="6"/>
      <c r="L11" s="6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</row>
    <row r="12" spans="1:76" s="2" customFormat="1" ht="12.75" customHeight="1" thickBot="1" x14ac:dyDescent="0.3">
      <c r="D12" s="18"/>
      <c r="K12" s="9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</row>
    <row r="13" spans="1:76" s="2" customFormat="1" ht="15" customHeight="1" x14ac:dyDescent="0.25">
      <c r="C13" s="129" t="s">
        <v>25</v>
      </c>
      <c r="D13" s="130"/>
      <c r="E13" s="115" t="s">
        <v>26</v>
      </c>
      <c r="F13" s="116"/>
      <c r="G13" s="116"/>
      <c r="H13" s="116"/>
      <c r="I13" s="116"/>
      <c r="J13" s="117"/>
      <c r="K13" s="9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85"/>
      <c r="AN13" s="85"/>
      <c r="AO13" s="85"/>
      <c r="AP13" s="85"/>
      <c r="AQ13" s="85"/>
      <c r="AR13" s="85"/>
      <c r="AS13" s="85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H13" s="85"/>
      <c r="BI13" s="85"/>
      <c r="BJ13" s="85"/>
      <c r="BK13" s="85"/>
      <c r="BL13" s="85"/>
      <c r="BM13" s="85"/>
      <c r="BN13" s="85"/>
      <c r="BO13" s="85"/>
      <c r="BP13" s="85"/>
      <c r="BQ13" s="85"/>
      <c r="BR13" s="85"/>
      <c r="BS13" s="85"/>
      <c r="BT13" s="85"/>
      <c r="BU13" s="85"/>
      <c r="BV13" s="85"/>
      <c r="BW13" s="85"/>
      <c r="BX13" s="85"/>
    </row>
    <row r="14" spans="1:76" s="2" customFormat="1" ht="15" customHeight="1" thickBot="1" x14ac:dyDescent="0.3">
      <c r="C14" s="131"/>
      <c r="D14" s="132"/>
      <c r="E14" s="127" t="s">
        <v>9</v>
      </c>
      <c r="F14" s="128"/>
      <c r="G14" s="31" t="s">
        <v>12</v>
      </c>
      <c r="H14" s="28" t="s">
        <v>10</v>
      </c>
      <c r="I14" s="29" t="s">
        <v>11</v>
      </c>
      <c r="J14" s="30" t="s">
        <v>16</v>
      </c>
      <c r="K14" s="9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</row>
    <row r="15" spans="1:76" s="4" customFormat="1" ht="15" hidden="1" customHeight="1" x14ac:dyDescent="0.25">
      <c r="A15" s="2"/>
      <c r="B15" s="2"/>
      <c r="C15" s="47" t="s">
        <v>18</v>
      </c>
      <c r="D15" s="48" t="s">
        <v>20</v>
      </c>
      <c r="E15" s="118">
        <v>0</v>
      </c>
      <c r="F15" s="119"/>
      <c r="G15" s="49">
        <v>0</v>
      </c>
      <c r="H15" s="49">
        <f>G15</f>
        <v>0</v>
      </c>
      <c r="I15" s="49">
        <f>G15</f>
        <v>0</v>
      </c>
      <c r="J15" s="50" t="s">
        <v>14</v>
      </c>
      <c r="K15" s="9"/>
      <c r="L15" s="2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</row>
    <row r="16" spans="1:76" s="4" customFormat="1" ht="15" customHeight="1" x14ac:dyDescent="0.25">
      <c r="A16" s="2"/>
      <c r="B16" s="2"/>
      <c r="C16" s="46" t="s">
        <v>19</v>
      </c>
      <c r="D16" s="55" t="s">
        <v>21</v>
      </c>
      <c r="E16" s="120" t="s">
        <v>13</v>
      </c>
      <c r="F16" s="121"/>
      <c r="G16" s="56">
        <v>0</v>
      </c>
      <c r="H16" s="56">
        <v>0</v>
      </c>
      <c r="I16" s="56">
        <v>0</v>
      </c>
      <c r="J16" s="57" t="s">
        <v>14</v>
      </c>
      <c r="K16" s="9"/>
      <c r="L16" s="2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</row>
    <row r="17" spans="1:76" s="4" customFormat="1" ht="15" customHeight="1" thickBot="1" x14ac:dyDescent="0.3">
      <c r="A17" s="2"/>
      <c r="B17" s="2"/>
      <c r="C17" s="23" t="s">
        <v>8</v>
      </c>
      <c r="D17" s="27" t="s">
        <v>22</v>
      </c>
      <c r="E17" s="122" t="s">
        <v>13</v>
      </c>
      <c r="F17" s="123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  <c r="AM17" s="85"/>
      <c r="AN17" s="85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H17" s="85"/>
      <c r="BI17" s="85"/>
      <c r="BJ17" s="85"/>
      <c r="BK17" s="85"/>
      <c r="BL17" s="85"/>
      <c r="BM17" s="85"/>
      <c r="BN17" s="85"/>
      <c r="BO17" s="85"/>
      <c r="BP17" s="85"/>
      <c r="BQ17" s="85"/>
      <c r="BR17" s="85"/>
      <c r="BS17" s="85"/>
      <c r="BT17" s="85"/>
      <c r="BU17" s="85"/>
      <c r="BV17" s="85"/>
      <c r="BW17" s="85"/>
      <c r="BX17" s="85"/>
    </row>
    <row r="18" spans="1:76" ht="15" hidden="1" customHeight="1" thickBot="1" x14ac:dyDescent="0.3">
      <c r="C18" s="51" t="s">
        <v>23</v>
      </c>
      <c r="D18" s="52" t="s">
        <v>24</v>
      </c>
      <c r="E18" s="125" t="s">
        <v>13</v>
      </c>
      <c r="F18" s="126"/>
      <c r="G18" s="53">
        <v>0</v>
      </c>
      <c r="H18" s="53">
        <v>0</v>
      </c>
      <c r="I18" s="53">
        <f>H18</f>
        <v>0</v>
      </c>
      <c r="J18" s="54" t="s">
        <v>14</v>
      </c>
    </row>
    <row r="20" spans="1:76" s="2" customFormat="1" ht="15" customHeight="1" x14ac:dyDescent="0.25"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59" t="s">
        <v>27</v>
      </c>
      <c r="M20" s="85"/>
      <c r="N20" s="85"/>
      <c r="O20" s="85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H20" s="85"/>
      <c r="BI20" s="85"/>
      <c r="BJ20" s="85"/>
      <c r="BK20" s="85"/>
      <c r="BL20" s="85"/>
      <c r="BM20" s="85"/>
      <c r="BN20" s="85"/>
      <c r="BO20" s="85"/>
      <c r="BP20" s="85"/>
      <c r="BQ20" s="85"/>
      <c r="BR20" s="85"/>
      <c r="BS20" s="85"/>
      <c r="BT20" s="85"/>
      <c r="BU20" s="85"/>
      <c r="BV20" s="85"/>
      <c r="BW20" s="85"/>
      <c r="BX20" s="85"/>
    </row>
    <row r="21" spans="1:76" s="2" customFormat="1" ht="12.75" customHeight="1" x14ac:dyDescent="0.25">
      <c r="C21" s="4"/>
      <c r="D21" s="12"/>
      <c r="E21" s="10"/>
      <c r="F21" s="12"/>
      <c r="G21" s="7"/>
      <c r="H21" s="32"/>
      <c r="I21" s="33"/>
      <c r="J21" s="4"/>
      <c r="K21" s="34"/>
      <c r="L21" s="35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5"/>
      <c r="AK21" s="85"/>
      <c r="AL21" s="85"/>
      <c r="AM21" s="85"/>
      <c r="AN21" s="85"/>
      <c r="AO21" s="85"/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H21" s="85"/>
      <c r="BI21" s="85"/>
      <c r="BJ21" s="85"/>
      <c r="BK21" s="85"/>
      <c r="BL21" s="85"/>
      <c r="BM21" s="85"/>
      <c r="BN21" s="85"/>
      <c r="BO21" s="85"/>
      <c r="BP21" s="85"/>
      <c r="BQ21" s="85"/>
      <c r="BR21" s="85"/>
      <c r="BS21" s="85"/>
      <c r="BT21" s="85"/>
      <c r="BU21" s="85"/>
      <c r="BV21" s="85"/>
      <c r="BW21" s="85"/>
      <c r="BX21" s="85"/>
    </row>
    <row r="22" spans="1:76" ht="12.75" customHeight="1" x14ac:dyDescent="0.25">
      <c r="D22" s="19" t="s">
        <v>1118</v>
      </c>
    </row>
    <row r="23" spans="1:76" s="2" customFormat="1" ht="12.75" customHeight="1" x14ac:dyDescent="0.2">
      <c r="A23" s="88"/>
      <c r="B23" s="106" t="s">
        <v>84</v>
      </c>
      <c r="C23" s="96" t="s">
        <v>982</v>
      </c>
      <c r="D23" s="12" t="s">
        <v>983</v>
      </c>
      <c r="E23" s="79"/>
      <c r="F23" s="12" t="s">
        <v>87</v>
      </c>
      <c r="G23" s="89">
        <f t="shared" ref="G23:G33" si="0">I23*(1-J23)</f>
        <v>540</v>
      </c>
      <c r="H23" s="90">
        <f t="shared" ref="H23:H33" si="1">E23*G23</f>
        <v>0</v>
      </c>
      <c r="I23" s="89">
        <v>540</v>
      </c>
      <c r="J23" s="91">
        <f>H$17/100</f>
        <v>0</v>
      </c>
      <c r="K23" s="92">
        <v>2.84</v>
      </c>
      <c r="L23" s="35">
        <f t="shared" ref="L23:L33" si="2">E23*K23</f>
        <v>0</v>
      </c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</row>
    <row r="24" spans="1:76" s="2" customFormat="1" ht="12.75" customHeight="1" x14ac:dyDescent="0.2">
      <c r="A24" s="88"/>
      <c r="B24" s="106" t="s">
        <v>84</v>
      </c>
      <c r="C24" s="96" t="s">
        <v>984</v>
      </c>
      <c r="D24" s="12" t="s">
        <v>985</v>
      </c>
      <c r="E24" s="79"/>
      <c r="F24" s="12" t="s">
        <v>87</v>
      </c>
      <c r="G24" s="89">
        <f t="shared" si="0"/>
        <v>540</v>
      </c>
      <c r="H24" s="90">
        <f t="shared" si="1"/>
        <v>0</v>
      </c>
      <c r="I24" s="89">
        <v>540</v>
      </c>
      <c r="J24" s="91">
        <f t="shared" ref="J24:J33" si="3">H$17/100</f>
        <v>0</v>
      </c>
      <c r="K24" s="92">
        <v>2.91</v>
      </c>
      <c r="L24" s="35">
        <f t="shared" si="2"/>
        <v>0</v>
      </c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</row>
    <row r="25" spans="1:76" s="2" customFormat="1" ht="12.75" customHeight="1" x14ac:dyDescent="0.2">
      <c r="A25" s="88"/>
      <c r="B25" s="106" t="s">
        <v>84</v>
      </c>
      <c r="C25" s="96" t="s">
        <v>986</v>
      </c>
      <c r="D25" s="12" t="s">
        <v>987</v>
      </c>
      <c r="E25" s="79"/>
      <c r="F25" s="12" t="s">
        <v>87</v>
      </c>
      <c r="G25" s="89">
        <f t="shared" si="0"/>
        <v>609</v>
      </c>
      <c r="H25" s="90">
        <f t="shared" si="1"/>
        <v>0</v>
      </c>
      <c r="I25" s="89">
        <v>609</v>
      </c>
      <c r="J25" s="91">
        <f t="shared" si="3"/>
        <v>0</v>
      </c>
      <c r="K25" s="92">
        <v>3.24</v>
      </c>
      <c r="L25" s="35">
        <f t="shared" si="2"/>
        <v>0</v>
      </c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</row>
    <row r="26" spans="1:76" s="2" customFormat="1" ht="12.75" customHeight="1" x14ac:dyDescent="0.2">
      <c r="A26" s="88"/>
      <c r="B26" s="106" t="s">
        <v>84</v>
      </c>
      <c r="C26" s="96" t="s">
        <v>988</v>
      </c>
      <c r="D26" s="12" t="s">
        <v>989</v>
      </c>
      <c r="E26" s="79"/>
      <c r="F26" s="12" t="s">
        <v>87</v>
      </c>
      <c r="G26" s="89">
        <f t="shared" si="0"/>
        <v>679</v>
      </c>
      <c r="H26" s="90">
        <f t="shared" si="1"/>
        <v>0</v>
      </c>
      <c r="I26" s="89">
        <v>679</v>
      </c>
      <c r="J26" s="91">
        <f t="shared" si="3"/>
        <v>0</v>
      </c>
      <c r="K26" s="92">
        <v>3.5</v>
      </c>
      <c r="L26" s="35">
        <f t="shared" si="2"/>
        <v>0</v>
      </c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</row>
    <row r="27" spans="1:76" s="2" customFormat="1" ht="12.75" customHeight="1" x14ac:dyDescent="0.2">
      <c r="A27" s="88"/>
      <c r="B27" s="106" t="s">
        <v>84</v>
      </c>
      <c r="C27" s="96" t="s">
        <v>990</v>
      </c>
      <c r="D27" s="12" t="s">
        <v>991</v>
      </c>
      <c r="E27" s="79"/>
      <c r="F27" s="12" t="s">
        <v>87</v>
      </c>
      <c r="G27" s="89">
        <f t="shared" si="0"/>
        <v>824</v>
      </c>
      <c r="H27" s="90">
        <f t="shared" si="1"/>
        <v>0</v>
      </c>
      <c r="I27" s="89">
        <v>824</v>
      </c>
      <c r="J27" s="91">
        <f t="shared" si="3"/>
        <v>0</v>
      </c>
      <c r="K27" s="92">
        <v>3.77</v>
      </c>
      <c r="L27" s="35">
        <f t="shared" si="2"/>
        <v>0</v>
      </c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</row>
    <row r="28" spans="1:76" s="2" customFormat="1" ht="6.95" customHeight="1" x14ac:dyDescent="0.2">
      <c r="A28" s="88"/>
      <c r="B28" s="106"/>
      <c r="C28" s="4"/>
      <c r="D28" s="12"/>
      <c r="E28" s="10"/>
      <c r="F28" s="12"/>
      <c r="G28" s="89"/>
      <c r="H28" s="32"/>
      <c r="I28" s="89"/>
      <c r="J28" s="109"/>
      <c r="K28" s="92"/>
      <c r="L28" s="3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</row>
    <row r="29" spans="1:76" s="2" customFormat="1" ht="12.75" customHeight="1" x14ac:dyDescent="0.2">
      <c r="A29" s="88"/>
      <c r="B29" s="106" t="s">
        <v>84</v>
      </c>
      <c r="C29" s="96" t="s">
        <v>992</v>
      </c>
      <c r="D29" s="12" t="s">
        <v>993</v>
      </c>
      <c r="E29" s="79"/>
      <c r="F29" s="12" t="s">
        <v>87</v>
      </c>
      <c r="G29" s="89">
        <f t="shared" si="0"/>
        <v>814</v>
      </c>
      <c r="H29" s="90">
        <f t="shared" si="1"/>
        <v>0</v>
      </c>
      <c r="I29" s="89">
        <v>814</v>
      </c>
      <c r="J29" s="91">
        <f t="shared" si="3"/>
        <v>0</v>
      </c>
      <c r="K29" s="92">
        <v>4.75</v>
      </c>
      <c r="L29" s="35">
        <f t="shared" si="2"/>
        <v>0</v>
      </c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</row>
    <row r="30" spans="1:76" s="2" customFormat="1" ht="12.75" customHeight="1" x14ac:dyDescent="0.2">
      <c r="A30" s="88"/>
      <c r="B30" s="106" t="s">
        <v>84</v>
      </c>
      <c r="C30" s="96" t="s">
        <v>994</v>
      </c>
      <c r="D30" s="12" t="s">
        <v>995</v>
      </c>
      <c r="E30" s="79"/>
      <c r="F30" s="12" t="s">
        <v>87</v>
      </c>
      <c r="G30" s="89">
        <f t="shared" si="0"/>
        <v>766</v>
      </c>
      <c r="H30" s="90">
        <f t="shared" si="1"/>
        <v>0</v>
      </c>
      <c r="I30" s="89">
        <v>766</v>
      </c>
      <c r="J30" s="91">
        <f t="shared" si="3"/>
        <v>0</v>
      </c>
      <c r="K30" s="92">
        <v>5.29</v>
      </c>
      <c r="L30" s="35">
        <f t="shared" si="2"/>
        <v>0</v>
      </c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</row>
    <row r="31" spans="1:76" s="2" customFormat="1" ht="12.75" customHeight="1" x14ac:dyDescent="0.2">
      <c r="A31" s="88"/>
      <c r="B31" s="106" t="s">
        <v>84</v>
      </c>
      <c r="C31" s="96" t="s">
        <v>996</v>
      </c>
      <c r="D31" s="12" t="s">
        <v>997</v>
      </c>
      <c r="E31" s="79"/>
      <c r="F31" s="12" t="s">
        <v>87</v>
      </c>
      <c r="G31" s="89">
        <f t="shared" si="0"/>
        <v>842</v>
      </c>
      <c r="H31" s="90">
        <f t="shared" si="1"/>
        <v>0</v>
      </c>
      <c r="I31" s="89">
        <v>842</v>
      </c>
      <c r="J31" s="91">
        <f t="shared" si="3"/>
        <v>0</v>
      </c>
      <c r="K31" s="92">
        <v>5.56</v>
      </c>
      <c r="L31" s="35">
        <f t="shared" si="2"/>
        <v>0</v>
      </c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</row>
    <row r="32" spans="1:76" s="2" customFormat="1" ht="12.75" customHeight="1" x14ac:dyDescent="0.2">
      <c r="A32" s="88"/>
      <c r="B32" s="106" t="s">
        <v>84</v>
      </c>
      <c r="C32" s="96" t="s">
        <v>998</v>
      </c>
      <c r="D32" s="12" t="s">
        <v>999</v>
      </c>
      <c r="E32" s="79"/>
      <c r="F32" s="12" t="s">
        <v>87</v>
      </c>
      <c r="G32" s="89">
        <f t="shared" si="0"/>
        <v>939</v>
      </c>
      <c r="H32" s="90">
        <f t="shared" si="1"/>
        <v>0</v>
      </c>
      <c r="I32" s="89">
        <v>939</v>
      </c>
      <c r="J32" s="91">
        <f t="shared" si="3"/>
        <v>0</v>
      </c>
      <c r="K32" s="92">
        <v>5.82</v>
      </c>
      <c r="L32" s="35">
        <f t="shared" si="2"/>
        <v>0</v>
      </c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</row>
    <row r="33" spans="1:76" s="2" customFormat="1" ht="12.75" customHeight="1" x14ac:dyDescent="0.2">
      <c r="A33" s="88"/>
      <c r="B33" s="106" t="s">
        <v>84</v>
      </c>
      <c r="C33" s="96" t="s">
        <v>1000</v>
      </c>
      <c r="D33" s="12" t="s">
        <v>1001</v>
      </c>
      <c r="E33" s="79"/>
      <c r="F33" s="12" t="s">
        <v>87</v>
      </c>
      <c r="G33" s="89">
        <f t="shared" si="0"/>
        <v>1040</v>
      </c>
      <c r="H33" s="90">
        <f t="shared" si="1"/>
        <v>0</v>
      </c>
      <c r="I33" s="89">
        <v>1040</v>
      </c>
      <c r="J33" s="91">
        <f t="shared" si="3"/>
        <v>0</v>
      </c>
      <c r="K33" s="92">
        <v>6.08</v>
      </c>
      <c r="L33" s="35">
        <f t="shared" si="2"/>
        <v>0</v>
      </c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85"/>
      <c r="AR33" s="85"/>
      <c r="AS33" s="85"/>
      <c r="AT33" s="85"/>
      <c r="AU33" s="85"/>
      <c r="AV33" s="85"/>
      <c r="AW33" s="85"/>
      <c r="AX33" s="85"/>
      <c r="AY33" s="85"/>
      <c r="AZ33" s="85"/>
      <c r="BA33" s="85"/>
      <c r="BB33" s="85"/>
      <c r="BC33" s="85"/>
      <c r="BD33" s="85"/>
      <c r="BE33" s="85"/>
      <c r="BF33" s="85"/>
      <c r="BG33" s="85"/>
      <c r="BH33" s="85"/>
      <c r="BI33" s="85"/>
      <c r="BJ33" s="85"/>
      <c r="BK33" s="85"/>
      <c r="BL33" s="85"/>
      <c r="BM33" s="85"/>
      <c r="BN33" s="85"/>
      <c r="BO33" s="85"/>
      <c r="BP33" s="85"/>
      <c r="BQ33" s="85"/>
      <c r="BR33" s="85"/>
      <c r="BS33" s="85"/>
      <c r="BT33" s="85"/>
      <c r="BU33" s="85"/>
      <c r="BV33" s="85"/>
      <c r="BW33" s="85"/>
      <c r="BX33" s="85"/>
    </row>
    <row r="34" spans="1:76" ht="12.75" customHeight="1" x14ac:dyDescent="0.25">
      <c r="I34" s="111"/>
    </row>
    <row r="35" spans="1:76" ht="12.75" customHeight="1" x14ac:dyDescent="0.25">
      <c r="D35" s="19" t="s">
        <v>520</v>
      </c>
      <c r="I35" s="111"/>
    </row>
    <row r="36" spans="1:76" s="2" customFormat="1" ht="12.75" customHeight="1" x14ac:dyDescent="0.2">
      <c r="A36" s="88"/>
      <c r="B36" s="106" t="s">
        <v>84</v>
      </c>
      <c r="C36" s="96" t="s">
        <v>1002</v>
      </c>
      <c r="D36" s="12" t="s">
        <v>1003</v>
      </c>
      <c r="E36" s="79"/>
      <c r="F36" s="12" t="s">
        <v>87</v>
      </c>
      <c r="G36" s="89">
        <f t="shared" ref="G36:G37" si="4">I36*(1-J36)</f>
        <v>369</v>
      </c>
      <c r="H36" s="90">
        <f t="shared" ref="H36:H40" si="5">E36*G36</f>
        <v>0</v>
      </c>
      <c r="I36" s="89">
        <v>369</v>
      </c>
      <c r="J36" s="91">
        <f t="shared" ref="J36:J40" si="6">H$17/100</f>
        <v>0</v>
      </c>
      <c r="K36" s="92">
        <v>1.42</v>
      </c>
      <c r="L36" s="35">
        <f t="shared" ref="L36:L40" si="7">E36*K36</f>
        <v>0</v>
      </c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</row>
    <row r="37" spans="1:76" s="2" customFormat="1" ht="12.75" customHeight="1" x14ac:dyDescent="0.2">
      <c r="A37" s="88"/>
      <c r="B37" s="106" t="s">
        <v>84</v>
      </c>
      <c r="C37" s="96" t="s">
        <v>1004</v>
      </c>
      <c r="D37" s="12" t="s">
        <v>1005</v>
      </c>
      <c r="E37" s="79"/>
      <c r="F37" s="12" t="s">
        <v>87</v>
      </c>
      <c r="G37" s="89">
        <f t="shared" si="4"/>
        <v>442</v>
      </c>
      <c r="H37" s="90">
        <f t="shared" si="5"/>
        <v>0</v>
      </c>
      <c r="I37" s="89">
        <v>442</v>
      </c>
      <c r="J37" s="91">
        <f t="shared" si="6"/>
        <v>0</v>
      </c>
      <c r="K37" s="92">
        <v>1.74</v>
      </c>
      <c r="L37" s="35">
        <f t="shared" si="7"/>
        <v>0</v>
      </c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</row>
    <row r="38" spans="1:76" s="2" customFormat="1" ht="12.75" customHeight="1" x14ac:dyDescent="0.2">
      <c r="A38" s="88"/>
      <c r="B38" s="106" t="s">
        <v>84</v>
      </c>
      <c r="C38" s="96" t="s">
        <v>1006</v>
      </c>
      <c r="D38" s="12" t="s">
        <v>1007</v>
      </c>
      <c r="E38" s="79"/>
      <c r="F38" s="12" t="s">
        <v>87</v>
      </c>
      <c r="G38" s="89">
        <f>I38*(1-J38)</f>
        <v>578</v>
      </c>
      <c r="H38" s="90">
        <f t="shared" si="5"/>
        <v>0</v>
      </c>
      <c r="I38" s="89">
        <v>578</v>
      </c>
      <c r="J38" s="91">
        <f t="shared" si="6"/>
        <v>0</v>
      </c>
      <c r="K38" s="92">
        <v>2.38</v>
      </c>
      <c r="L38" s="35">
        <f t="shared" si="7"/>
        <v>0</v>
      </c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</row>
    <row r="39" spans="1:76" s="2" customFormat="1" ht="12.75" customHeight="1" x14ac:dyDescent="0.2">
      <c r="A39" s="88"/>
      <c r="B39" s="106" t="s">
        <v>84</v>
      </c>
      <c r="C39" s="96" t="s">
        <v>1008</v>
      </c>
      <c r="D39" s="12" t="s">
        <v>1009</v>
      </c>
      <c r="E39" s="79"/>
      <c r="F39" s="12" t="s">
        <v>87</v>
      </c>
      <c r="G39" s="89">
        <f>I39*(1-J39)</f>
        <v>842</v>
      </c>
      <c r="H39" s="90">
        <f t="shared" si="5"/>
        <v>0</v>
      </c>
      <c r="I39" s="89">
        <v>842</v>
      </c>
      <c r="J39" s="91">
        <f t="shared" si="6"/>
        <v>0</v>
      </c>
      <c r="K39" s="92">
        <v>3.78</v>
      </c>
      <c r="L39" s="35">
        <f t="shared" si="7"/>
        <v>0</v>
      </c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</row>
    <row r="40" spans="1:76" s="2" customFormat="1" ht="12.75" customHeight="1" x14ac:dyDescent="0.2">
      <c r="A40" s="88"/>
      <c r="B40" s="106" t="s">
        <v>84</v>
      </c>
      <c r="C40" s="96" t="s">
        <v>1010</v>
      </c>
      <c r="D40" s="12" t="s">
        <v>1011</v>
      </c>
      <c r="E40" s="79"/>
      <c r="F40" s="12" t="s">
        <v>87</v>
      </c>
      <c r="G40" s="89">
        <f>I40*(1-J40)</f>
        <v>1017</v>
      </c>
      <c r="H40" s="90">
        <f t="shared" si="5"/>
        <v>0</v>
      </c>
      <c r="I40" s="89">
        <v>1017</v>
      </c>
      <c r="J40" s="91">
        <f t="shared" si="6"/>
        <v>0</v>
      </c>
      <c r="K40" s="92">
        <v>4.58</v>
      </c>
      <c r="L40" s="35">
        <f t="shared" si="7"/>
        <v>0</v>
      </c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</row>
    <row r="41" spans="1:76" ht="12.75" customHeight="1" x14ac:dyDescent="0.25">
      <c r="I41" s="111"/>
    </row>
    <row r="42" spans="1:76" ht="12.75" customHeight="1" x14ac:dyDescent="0.25">
      <c r="D42" s="19" t="s">
        <v>521</v>
      </c>
      <c r="I42" s="111"/>
    </row>
    <row r="43" spans="1:76" s="2" customFormat="1" ht="12.75" customHeight="1" x14ac:dyDescent="0.2">
      <c r="A43" s="88"/>
      <c r="B43" s="106" t="s">
        <v>84</v>
      </c>
      <c r="C43" s="96" t="s">
        <v>1012</v>
      </c>
      <c r="D43" s="12" t="s">
        <v>1013</v>
      </c>
      <c r="E43" s="79"/>
      <c r="F43" s="12" t="s">
        <v>87</v>
      </c>
      <c r="G43" s="89">
        <f>I43*(1-J43)</f>
        <v>109</v>
      </c>
      <c r="H43" s="90">
        <f t="shared" ref="H43" si="8">E43*G43</f>
        <v>0</v>
      </c>
      <c r="I43" s="89">
        <v>109</v>
      </c>
      <c r="J43" s="91">
        <f t="shared" ref="J43:J44" si="9">H$17/100</f>
        <v>0</v>
      </c>
      <c r="K43" s="92">
        <v>0.28999999999999998</v>
      </c>
      <c r="L43" s="35">
        <f t="shared" ref="L43" si="10">E43*K43</f>
        <v>0</v>
      </c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85"/>
      <c r="BB43" s="85"/>
      <c r="BC43" s="85"/>
      <c r="BD43" s="85"/>
      <c r="BE43" s="85"/>
      <c r="BF43" s="85"/>
      <c r="BG43" s="85"/>
      <c r="BH43" s="85"/>
      <c r="BI43" s="85"/>
      <c r="BJ43" s="85"/>
      <c r="BK43" s="85"/>
      <c r="BL43" s="85"/>
      <c r="BM43" s="85"/>
      <c r="BN43" s="85"/>
      <c r="BO43" s="85"/>
      <c r="BP43" s="85"/>
      <c r="BQ43" s="85"/>
      <c r="BR43" s="85"/>
      <c r="BS43" s="85"/>
      <c r="BT43" s="85"/>
      <c r="BU43" s="85"/>
      <c r="BV43" s="85"/>
      <c r="BW43" s="85"/>
      <c r="BX43" s="85"/>
    </row>
    <row r="44" spans="1:76" s="2" customFormat="1" ht="12.75" customHeight="1" x14ac:dyDescent="0.2">
      <c r="A44" s="88"/>
      <c r="B44" s="106" t="s">
        <v>84</v>
      </c>
      <c r="C44" s="96" t="s">
        <v>1014</v>
      </c>
      <c r="D44" s="12" t="s">
        <v>1015</v>
      </c>
      <c r="E44" s="79"/>
      <c r="F44" s="12" t="s">
        <v>87</v>
      </c>
      <c r="G44" s="89">
        <f>I44*(1-J44)</f>
        <v>170</v>
      </c>
      <c r="H44" s="90">
        <f>E44*G44</f>
        <v>0</v>
      </c>
      <c r="I44" s="89">
        <v>170</v>
      </c>
      <c r="J44" s="91">
        <f t="shared" si="9"/>
        <v>0</v>
      </c>
      <c r="K44" s="92">
        <v>0.54</v>
      </c>
      <c r="L44" s="35">
        <f>E44*K44</f>
        <v>0</v>
      </c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85"/>
      <c r="BB44" s="85"/>
      <c r="BC44" s="85"/>
      <c r="BD44" s="85"/>
      <c r="BE44" s="85"/>
      <c r="BF44" s="85"/>
      <c r="BG44" s="85"/>
      <c r="BH44" s="85"/>
      <c r="BI44" s="85"/>
      <c r="BJ44" s="85"/>
      <c r="BK44" s="85"/>
      <c r="BL44" s="85"/>
      <c r="BM44" s="85"/>
      <c r="BN44" s="85"/>
      <c r="BO44" s="85"/>
      <c r="BP44" s="85"/>
      <c r="BQ44" s="85"/>
      <c r="BR44" s="85"/>
      <c r="BS44" s="85"/>
      <c r="BT44" s="85"/>
      <c r="BU44" s="85"/>
      <c r="BV44" s="85"/>
      <c r="BW44" s="85"/>
      <c r="BX44" s="85"/>
    </row>
    <row r="45" spans="1:76" ht="12.75" customHeight="1" x14ac:dyDescent="0.25">
      <c r="D45" s="74"/>
      <c r="I45" s="111"/>
    </row>
    <row r="46" spans="1:76" ht="12.75" customHeight="1" x14ac:dyDescent="0.25">
      <c r="D46" s="19" t="s">
        <v>522</v>
      </c>
      <c r="I46" s="111"/>
    </row>
    <row r="47" spans="1:76" s="2" customFormat="1" ht="12.75" customHeight="1" x14ac:dyDescent="0.2">
      <c r="A47" s="88"/>
      <c r="B47" s="106" t="s">
        <v>84</v>
      </c>
      <c r="C47" s="97" t="s">
        <v>1018</v>
      </c>
      <c r="D47" s="12" t="s">
        <v>1019</v>
      </c>
      <c r="E47" s="79"/>
      <c r="F47" s="12" t="s">
        <v>183</v>
      </c>
      <c r="G47" s="89">
        <f>I47*(1-J47)</f>
        <v>613</v>
      </c>
      <c r="H47" s="90">
        <f>E47*G47</f>
        <v>0</v>
      </c>
      <c r="I47" s="89">
        <v>613</v>
      </c>
      <c r="J47" s="91">
        <f>H$16/100</f>
        <v>0</v>
      </c>
      <c r="K47" s="92">
        <v>1.5</v>
      </c>
      <c r="L47" s="35">
        <f>E47*K47</f>
        <v>0</v>
      </c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</row>
    <row r="48" spans="1:76" s="2" customFormat="1" ht="12.75" customHeight="1" x14ac:dyDescent="0.25">
      <c r="A48" s="85"/>
      <c r="B48" s="101" t="s">
        <v>84</v>
      </c>
      <c r="C48" s="110" t="s">
        <v>184</v>
      </c>
      <c r="D48" s="12" t="s">
        <v>906</v>
      </c>
      <c r="E48" s="79"/>
      <c r="F48" s="12" t="s">
        <v>183</v>
      </c>
      <c r="G48" s="89">
        <f>I48*(1-J48)</f>
        <v>43</v>
      </c>
      <c r="H48" s="90">
        <f>E48*G48</f>
        <v>0</v>
      </c>
      <c r="I48" s="89">
        <v>43</v>
      </c>
      <c r="J48" s="91">
        <f>G$16/100</f>
        <v>0</v>
      </c>
      <c r="K48" s="92">
        <v>0.152</v>
      </c>
      <c r="L48" s="35">
        <f>E48*K48</f>
        <v>0</v>
      </c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5"/>
      <c r="AL48" s="85"/>
      <c r="AM48" s="85"/>
      <c r="AN48" s="85"/>
      <c r="AO48" s="85"/>
      <c r="AP48" s="85"/>
      <c r="AQ48" s="85"/>
      <c r="AR48" s="85"/>
      <c r="AS48" s="85"/>
      <c r="AT48" s="85"/>
      <c r="AU48" s="85"/>
      <c r="AV48" s="85"/>
      <c r="AW48" s="85"/>
      <c r="AX48" s="85"/>
      <c r="AY48" s="85"/>
      <c r="AZ48" s="85"/>
      <c r="BA48" s="85"/>
      <c r="BB48" s="85"/>
      <c r="BC48" s="85"/>
      <c r="BD48" s="85"/>
      <c r="BE48" s="85"/>
      <c r="BF48" s="85"/>
      <c r="BG48" s="85"/>
      <c r="BH48" s="85"/>
      <c r="BI48" s="85"/>
      <c r="BJ48" s="85"/>
      <c r="BK48" s="85"/>
      <c r="BL48" s="85"/>
      <c r="BM48" s="85"/>
      <c r="BN48" s="85"/>
      <c r="BO48" s="85"/>
      <c r="BP48" s="85"/>
      <c r="BQ48" s="85"/>
      <c r="BR48" s="85"/>
      <c r="BS48" s="85"/>
      <c r="BT48" s="85"/>
      <c r="BU48" s="85"/>
      <c r="BV48" s="85"/>
      <c r="BW48" s="85"/>
      <c r="BX48" s="85"/>
    </row>
    <row r="49" spans="1:76" s="2" customFormat="1" ht="12.75" customHeight="1" x14ac:dyDescent="0.2">
      <c r="A49" s="88"/>
      <c r="B49" s="106" t="s">
        <v>84</v>
      </c>
      <c r="C49" s="96" t="s">
        <v>1020</v>
      </c>
      <c r="D49" s="12" t="s">
        <v>1021</v>
      </c>
      <c r="E49" s="79"/>
      <c r="F49" s="12" t="s">
        <v>188</v>
      </c>
      <c r="G49" s="89">
        <f t="shared" ref="G49:G55" si="11">I49*(1-J49)</f>
        <v>45.5</v>
      </c>
      <c r="H49" s="90">
        <f t="shared" ref="H49:H55" si="12">E49*G49</f>
        <v>0</v>
      </c>
      <c r="I49" s="89">
        <v>45.5</v>
      </c>
      <c r="J49" s="91">
        <f t="shared" ref="J49:J54" si="13">H$17/100</f>
        <v>0</v>
      </c>
      <c r="K49" s="92">
        <v>0.08</v>
      </c>
      <c r="L49" s="35">
        <f t="shared" ref="L49:L55" si="14">E49*K49</f>
        <v>0</v>
      </c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5"/>
      <c r="AC49" s="85"/>
      <c r="AD49" s="85"/>
      <c r="AE49" s="85"/>
      <c r="AF49" s="85"/>
      <c r="AG49" s="85"/>
      <c r="AH49" s="85"/>
      <c r="AI49" s="85"/>
      <c r="AJ49" s="85"/>
      <c r="AK49" s="85"/>
      <c r="AL49" s="85"/>
      <c r="AM49" s="85"/>
      <c r="AN49" s="85"/>
      <c r="AO49" s="85"/>
      <c r="AP49" s="85"/>
      <c r="AQ49" s="85"/>
      <c r="AR49" s="85"/>
      <c r="AS49" s="85"/>
      <c r="AT49" s="85"/>
      <c r="AU49" s="85"/>
      <c r="AV49" s="85"/>
      <c r="AW49" s="85"/>
      <c r="AX49" s="85"/>
      <c r="AY49" s="85"/>
      <c r="AZ49" s="85"/>
      <c r="BA49" s="85"/>
      <c r="BB49" s="85"/>
      <c r="BC49" s="85"/>
      <c r="BD49" s="85"/>
      <c r="BE49" s="85"/>
      <c r="BF49" s="85"/>
      <c r="BG49" s="85"/>
      <c r="BH49" s="85"/>
      <c r="BI49" s="85"/>
      <c r="BJ49" s="85"/>
      <c r="BK49" s="85"/>
      <c r="BL49" s="85"/>
      <c r="BM49" s="85"/>
      <c r="BN49" s="85"/>
      <c r="BO49" s="85"/>
      <c r="BP49" s="85"/>
      <c r="BQ49" s="85"/>
      <c r="BR49" s="85"/>
      <c r="BS49" s="85"/>
      <c r="BT49" s="85"/>
      <c r="BU49" s="85"/>
      <c r="BV49" s="85"/>
      <c r="BW49" s="85"/>
      <c r="BX49" s="85"/>
    </row>
    <row r="50" spans="1:76" s="2" customFormat="1" ht="12.75" customHeight="1" x14ac:dyDescent="0.2">
      <c r="A50" s="88"/>
      <c r="B50" s="106" t="s">
        <v>84</v>
      </c>
      <c r="C50" s="96" t="s">
        <v>1022</v>
      </c>
      <c r="D50" s="12" t="s">
        <v>1023</v>
      </c>
      <c r="E50" s="79"/>
      <c r="F50" s="12" t="s">
        <v>188</v>
      </c>
      <c r="G50" s="89">
        <f t="shared" si="11"/>
        <v>66</v>
      </c>
      <c r="H50" s="90">
        <f t="shared" si="12"/>
        <v>0</v>
      </c>
      <c r="I50" s="89">
        <v>66</v>
      </c>
      <c r="J50" s="91">
        <f t="shared" si="13"/>
        <v>0</v>
      </c>
      <c r="K50" s="92">
        <v>0.2</v>
      </c>
      <c r="L50" s="35">
        <f t="shared" si="14"/>
        <v>0</v>
      </c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85"/>
      <c r="BN50" s="85"/>
      <c r="BO50" s="85"/>
      <c r="BP50" s="85"/>
      <c r="BQ50" s="85"/>
      <c r="BR50" s="85"/>
      <c r="BS50" s="85"/>
      <c r="BT50" s="85"/>
      <c r="BU50" s="85"/>
      <c r="BV50" s="85"/>
      <c r="BW50" s="85"/>
      <c r="BX50" s="85"/>
    </row>
    <row r="51" spans="1:76" s="2" customFormat="1" ht="12.75" customHeight="1" x14ac:dyDescent="0.2">
      <c r="A51" s="88"/>
      <c r="B51" s="106" t="s">
        <v>84</v>
      </c>
      <c r="C51" s="96" t="s">
        <v>1024</v>
      </c>
      <c r="D51" s="12" t="s">
        <v>1025</v>
      </c>
      <c r="E51" s="79"/>
      <c r="F51" s="12" t="s">
        <v>188</v>
      </c>
      <c r="G51" s="89">
        <f t="shared" si="11"/>
        <v>91</v>
      </c>
      <c r="H51" s="90">
        <f t="shared" si="12"/>
        <v>0</v>
      </c>
      <c r="I51" s="89">
        <v>91</v>
      </c>
      <c r="J51" s="91">
        <f t="shared" si="13"/>
        <v>0</v>
      </c>
      <c r="K51" s="92">
        <v>0.14000000000000001</v>
      </c>
      <c r="L51" s="35">
        <f t="shared" si="14"/>
        <v>0</v>
      </c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85"/>
      <c r="AH51" s="85"/>
      <c r="AI51" s="85"/>
      <c r="AJ51" s="85"/>
      <c r="AK51" s="85"/>
      <c r="AL51" s="85"/>
      <c r="AM51" s="85"/>
      <c r="AN51" s="85"/>
      <c r="AO51" s="85"/>
      <c r="AP51" s="85"/>
      <c r="AQ51" s="85"/>
      <c r="AR51" s="85"/>
      <c r="AS51" s="85"/>
      <c r="AT51" s="85"/>
      <c r="AU51" s="85"/>
      <c r="AV51" s="85"/>
      <c r="AW51" s="85"/>
      <c r="AX51" s="85"/>
      <c r="AY51" s="85"/>
      <c r="AZ51" s="85"/>
      <c r="BA51" s="85"/>
      <c r="BB51" s="85"/>
      <c r="BC51" s="85"/>
      <c r="BD51" s="85"/>
      <c r="BE51" s="85"/>
      <c r="BF51" s="85"/>
      <c r="BG51" s="85"/>
      <c r="BH51" s="85"/>
      <c r="BI51" s="85"/>
      <c r="BJ51" s="85"/>
      <c r="BK51" s="85"/>
      <c r="BL51" s="85"/>
      <c r="BM51" s="85"/>
      <c r="BN51" s="85"/>
      <c r="BO51" s="85"/>
      <c r="BP51" s="85"/>
      <c r="BQ51" s="85"/>
      <c r="BR51" s="85"/>
      <c r="BS51" s="85"/>
      <c r="BT51" s="85"/>
      <c r="BU51" s="85"/>
      <c r="BV51" s="85"/>
      <c r="BW51" s="85"/>
      <c r="BX51" s="85"/>
    </row>
    <row r="52" spans="1:76" s="2" customFormat="1" ht="12.75" customHeight="1" x14ac:dyDescent="0.2">
      <c r="A52" s="88"/>
      <c r="B52" s="106" t="s">
        <v>84</v>
      </c>
      <c r="C52" s="96" t="s">
        <v>1026</v>
      </c>
      <c r="D52" s="12" t="s">
        <v>1027</v>
      </c>
      <c r="E52" s="79"/>
      <c r="F52" s="12" t="s">
        <v>188</v>
      </c>
      <c r="G52" s="89">
        <f t="shared" si="11"/>
        <v>119</v>
      </c>
      <c r="H52" s="90">
        <f t="shared" si="12"/>
        <v>0</v>
      </c>
      <c r="I52" s="89">
        <v>119</v>
      </c>
      <c r="J52" s="91">
        <f t="shared" si="13"/>
        <v>0</v>
      </c>
      <c r="K52" s="92">
        <v>0.34</v>
      </c>
      <c r="L52" s="35">
        <f t="shared" si="14"/>
        <v>0</v>
      </c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5"/>
      <c r="AH52" s="85"/>
      <c r="AI52" s="85"/>
      <c r="AJ52" s="85"/>
      <c r="AK52" s="85"/>
      <c r="AL52" s="85"/>
      <c r="AM52" s="85"/>
      <c r="AN52" s="85"/>
      <c r="AO52" s="85"/>
      <c r="AP52" s="85"/>
      <c r="AQ52" s="85"/>
      <c r="AR52" s="85"/>
      <c r="AS52" s="85"/>
      <c r="AT52" s="85"/>
      <c r="AU52" s="85"/>
      <c r="AV52" s="85"/>
      <c r="AW52" s="85"/>
      <c r="AX52" s="85"/>
      <c r="AY52" s="85"/>
      <c r="AZ52" s="85"/>
      <c r="BA52" s="85"/>
      <c r="BB52" s="85"/>
      <c r="BC52" s="85"/>
      <c r="BD52" s="85"/>
      <c r="BE52" s="85"/>
      <c r="BF52" s="85"/>
      <c r="BG52" s="85"/>
      <c r="BH52" s="85"/>
      <c r="BI52" s="85"/>
      <c r="BJ52" s="85"/>
      <c r="BK52" s="85"/>
      <c r="BL52" s="85"/>
      <c r="BM52" s="85"/>
      <c r="BN52" s="85"/>
      <c r="BO52" s="85"/>
      <c r="BP52" s="85"/>
      <c r="BQ52" s="85"/>
      <c r="BR52" s="85"/>
      <c r="BS52" s="85"/>
      <c r="BT52" s="85"/>
      <c r="BU52" s="85"/>
      <c r="BV52" s="85"/>
      <c r="BW52" s="85"/>
      <c r="BX52" s="85"/>
    </row>
    <row r="53" spans="1:76" s="2" customFormat="1" ht="12.75" customHeight="1" x14ac:dyDescent="0.2">
      <c r="A53" s="88"/>
      <c r="B53" s="106" t="s">
        <v>84</v>
      </c>
      <c r="C53" s="96" t="s">
        <v>1028</v>
      </c>
      <c r="D53" s="12" t="s">
        <v>1029</v>
      </c>
      <c r="E53" s="79"/>
      <c r="F53" s="12" t="s">
        <v>188</v>
      </c>
      <c r="G53" s="89">
        <f t="shared" si="11"/>
        <v>67</v>
      </c>
      <c r="H53" s="90">
        <f t="shared" si="12"/>
        <v>0</v>
      </c>
      <c r="I53" s="89">
        <v>67</v>
      </c>
      <c r="J53" s="91">
        <f t="shared" si="13"/>
        <v>0</v>
      </c>
      <c r="K53" s="92">
        <v>0.13</v>
      </c>
      <c r="L53" s="35">
        <f t="shared" si="14"/>
        <v>0</v>
      </c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  <c r="BM53" s="85"/>
      <c r="BN53" s="85"/>
      <c r="BO53" s="85"/>
      <c r="BP53" s="85"/>
      <c r="BQ53" s="85"/>
      <c r="BR53" s="85"/>
      <c r="BS53" s="85"/>
      <c r="BT53" s="85"/>
      <c r="BU53" s="85"/>
      <c r="BV53" s="85"/>
      <c r="BW53" s="85"/>
      <c r="BX53" s="85"/>
    </row>
    <row r="54" spans="1:76" s="2" customFormat="1" ht="12.75" customHeight="1" x14ac:dyDescent="0.2">
      <c r="A54" s="88"/>
      <c r="B54" s="106" t="s">
        <v>84</v>
      </c>
      <c r="C54" s="96" t="s">
        <v>1030</v>
      </c>
      <c r="D54" s="12" t="s">
        <v>1031</v>
      </c>
      <c r="E54" s="79"/>
      <c r="F54" s="12" t="s">
        <v>188</v>
      </c>
      <c r="G54" s="89">
        <f t="shared" si="11"/>
        <v>99.5</v>
      </c>
      <c r="H54" s="90">
        <f t="shared" si="12"/>
        <v>0</v>
      </c>
      <c r="I54" s="89">
        <v>99.5</v>
      </c>
      <c r="J54" s="91">
        <f t="shared" si="13"/>
        <v>0</v>
      </c>
      <c r="K54" s="92">
        <v>0.3</v>
      </c>
      <c r="L54" s="35">
        <f t="shared" si="14"/>
        <v>0</v>
      </c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5"/>
      <c r="AH54" s="85"/>
      <c r="AI54" s="85"/>
      <c r="AJ54" s="85"/>
      <c r="AK54" s="85"/>
      <c r="AL54" s="85"/>
      <c r="AM54" s="85"/>
      <c r="AN54" s="85"/>
      <c r="AO54" s="85"/>
      <c r="AP54" s="85"/>
      <c r="AQ54" s="85"/>
      <c r="AR54" s="85"/>
      <c r="AS54" s="85"/>
      <c r="AT54" s="85"/>
      <c r="AU54" s="85"/>
      <c r="AV54" s="85"/>
      <c r="AW54" s="85"/>
      <c r="AX54" s="85"/>
      <c r="AY54" s="85"/>
      <c r="AZ54" s="85"/>
      <c r="BA54" s="85"/>
      <c r="BB54" s="85"/>
      <c r="BC54" s="85"/>
      <c r="BD54" s="85"/>
      <c r="BE54" s="85"/>
      <c r="BF54" s="85"/>
      <c r="BG54" s="85"/>
      <c r="BH54" s="85"/>
      <c r="BI54" s="85"/>
      <c r="BJ54" s="85"/>
      <c r="BK54" s="85"/>
      <c r="BL54" s="85"/>
      <c r="BM54" s="85"/>
      <c r="BN54" s="85"/>
      <c r="BO54" s="85"/>
      <c r="BP54" s="85"/>
      <c r="BQ54" s="85"/>
      <c r="BR54" s="85"/>
      <c r="BS54" s="85"/>
      <c r="BT54" s="85"/>
      <c r="BU54" s="85"/>
      <c r="BV54" s="85"/>
      <c r="BW54" s="85"/>
      <c r="BX54" s="85"/>
    </row>
    <row r="55" spans="1:76" s="85" customFormat="1" ht="12.75" customHeight="1" x14ac:dyDescent="0.25">
      <c r="A55" s="86"/>
      <c r="B55" s="101" t="s">
        <v>84</v>
      </c>
      <c r="C55" s="95" t="s">
        <v>211</v>
      </c>
      <c r="D55" s="78" t="s">
        <v>212</v>
      </c>
      <c r="E55" s="100"/>
      <c r="F55" s="78" t="s">
        <v>188</v>
      </c>
      <c r="G55" s="80">
        <f t="shared" si="11"/>
        <v>264</v>
      </c>
      <c r="H55" s="81">
        <f t="shared" si="12"/>
        <v>0</v>
      </c>
      <c r="I55" s="80">
        <v>264</v>
      </c>
      <c r="J55" s="82">
        <f t="shared" ref="J55:J56" si="15">G$16/100</f>
        <v>0</v>
      </c>
      <c r="K55" s="83">
        <v>0.04</v>
      </c>
      <c r="L55" s="84">
        <f t="shared" si="14"/>
        <v>0</v>
      </c>
    </row>
    <row r="56" spans="1:76" s="85" customFormat="1" ht="12.75" customHeight="1" x14ac:dyDescent="0.25">
      <c r="A56" s="86"/>
      <c r="B56" s="101" t="s">
        <v>84</v>
      </c>
      <c r="C56" s="95" t="s">
        <v>213</v>
      </c>
      <c r="D56" s="78" t="s">
        <v>214</v>
      </c>
      <c r="E56" s="100"/>
      <c r="F56" s="78" t="s">
        <v>188</v>
      </c>
      <c r="G56" s="80">
        <f>I56*(1-J56)</f>
        <v>305</v>
      </c>
      <c r="H56" s="81">
        <f>E56*G56</f>
        <v>0</v>
      </c>
      <c r="I56" s="80">
        <v>305</v>
      </c>
      <c r="J56" s="82">
        <f t="shared" si="15"/>
        <v>0</v>
      </c>
      <c r="K56" s="83">
        <v>0.08</v>
      </c>
      <c r="L56" s="84">
        <f>E56*K56</f>
        <v>0</v>
      </c>
    </row>
    <row r="57" spans="1:76" s="2" customFormat="1" ht="12.75" customHeight="1" x14ac:dyDescent="0.25">
      <c r="A57" s="88"/>
      <c r="B57" s="77" t="s">
        <v>84</v>
      </c>
      <c r="C57" s="96" t="s">
        <v>1032</v>
      </c>
      <c r="D57" s="12" t="s">
        <v>1033</v>
      </c>
      <c r="E57" s="79"/>
      <c r="F57" s="12" t="s">
        <v>188</v>
      </c>
      <c r="G57" s="89">
        <f>I57*(1-J57)</f>
        <v>30</v>
      </c>
      <c r="H57" s="90">
        <f>E57*G57</f>
        <v>0</v>
      </c>
      <c r="I57" s="89">
        <v>30</v>
      </c>
      <c r="J57" s="91">
        <f>I$17/100</f>
        <v>0</v>
      </c>
      <c r="K57" s="92">
        <v>0.02</v>
      </c>
      <c r="L57" s="35">
        <f>E57*K57</f>
        <v>0</v>
      </c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5"/>
      <c r="AW57" s="85"/>
      <c r="AX57" s="85"/>
      <c r="AY57" s="85"/>
      <c r="AZ57" s="85"/>
      <c r="BA57" s="85"/>
      <c r="BB57" s="85"/>
      <c r="BC57" s="85"/>
      <c r="BD57" s="85"/>
      <c r="BE57" s="85"/>
      <c r="BF57" s="85"/>
      <c r="BG57" s="85"/>
      <c r="BH57" s="85"/>
      <c r="BI57" s="85"/>
      <c r="BJ57" s="85"/>
      <c r="BK57" s="85"/>
      <c r="BL57" s="85"/>
      <c r="BM57" s="85"/>
      <c r="BN57" s="85"/>
      <c r="BO57" s="85"/>
      <c r="BP57" s="85"/>
      <c r="BQ57" s="85"/>
      <c r="BR57" s="85"/>
      <c r="BS57" s="85"/>
      <c r="BT57" s="85"/>
      <c r="BU57" s="85"/>
      <c r="BV57" s="85"/>
      <c r="BW57" s="85"/>
      <c r="BX57" s="85"/>
    </row>
    <row r="58" spans="1:76" ht="12.75" customHeight="1" x14ac:dyDescent="0.25">
      <c r="D58" s="74"/>
      <c r="I58" s="111"/>
    </row>
    <row r="59" spans="1:76" ht="12.75" customHeight="1" x14ac:dyDescent="0.25">
      <c r="D59" s="19" t="s">
        <v>523</v>
      </c>
      <c r="I59" s="111"/>
    </row>
    <row r="60" spans="1:76" s="2" customFormat="1" ht="12.75" customHeight="1" x14ac:dyDescent="0.2">
      <c r="A60" s="88"/>
      <c r="B60" s="106" t="s">
        <v>84</v>
      </c>
      <c r="C60" s="96" t="s">
        <v>1034</v>
      </c>
      <c r="D60" s="12" t="s">
        <v>1035</v>
      </c>
      <c r="E60" s="79"/>
      <c r="F60" s="12" t="s">
        <v>188</v>
      </c>
      <c r="G60" s="89">
        <f t="shared" ref="G60:G70" si="16">I60*(1-J60)</f>
        <v>1413.5</v>
      </c>
      <c r="H60" s="90">
        <f t="shared" ref="H60:H70" si="17">E60*G60</f>
        <v>0</v>
      </c>
      <c r="I60" s="89">
        <v>1413.5</v>
      </c>
      <c r="J60" s="91">
        <f t="shared" ref="J60:J70" si="18">H$17/100</f>
        <v>0</v>
      </c>
      <c r="K60" s="92">
        <v>2.65</v>
      </c>
      <c r="L60" s="35">
        <f t="shared" ref="L60:L70" si="19">E60*K60</f>
        <v>0</v>
      </c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</row>
    <row r="61" spans="1:76" s="2" customFormat="1" ht="12.75" customHeight="1" x14ac:dyDescent="0.2">
      <c r="A61" s="88"/>
      <c r="B61" s="106" t="s">
        <v>84</v>
      </c>
      <c r="C61" s="96" t="s">
        <v>1036</v>
      </c>
      <c r="D61" s="12" t="s">
        <v>1037</v>
      </c>
      <c r="E61" s="79"/>
      <c r="F61" s="12" t="s">
        <v>188</v>
      </c>
      <c r="G61" s="89">
        <f t="shared" si="16"/>
        <v>1444.5</v>
      </c>
      <c r="H61" s="90">
        <f t="shared" si="17"/>
        <v>0</v>
      </c>
      <c r="I61" s="89">
        <v>1444.5</v>
      </c>
      <c r="J61" s="91">
        <f t="shared" si="18"/>
        <v>0</v>
      </c>
      <c r="K61" s="92">
        <v>2.72</v>
      </c>
      <c r="L61" s="35">
        <f t="shared" si="19"/>
        <v>0</v>
      </c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  <c r="BM61" s="85"/>
      <c r="BN61" s="85"/>
      <c r="BO61" s="85"/>
      <c r="BP61" s="85"/>
      <c r="BQ61" s="85"/>
      <c r="BR61" s="85"/>
      <c r="BS61" s="85"/>
      <c r="BT61" s="85"/>
      <c r="BU61" s="85"/>
      <c r="BV61" s="85"/>
      <c r="BW61" s="85"/>
      <c r="BX61" s="85"/>
    </row>
    <row r="62" spans="1:76" s="2" customFormat="1" ht="12.75" customHeight="1" x14ac:dyDescent="0.2">
      <c r="A62" s="88"/>
      <c r="B62" s="106" t="s">
        <v>84</v>
      </c>
      <c r="C62" s="96" t="s">
        <v>1038</v>
      </c>
      <c r="D62" s="12" t="s">
        <v>1039</v>
      </c>
      <c r="E62" s="79"/>
      <c r="F62" s="12" t="s">
        <v>188</v>
      </c>
      <c r="G62" s="89">
        <f t="shared" si="16"/>
        <v>1591</v>
      </c>
      <c r="H62" s="90">
        <f t="shared" si="17"/>
        <v>0</v>
      </c>
      <c r="I62" s="89">
        <v>1591</v>
      </c>
      <c r="J62" s="91">
        <f t="shared" si="18"/>
        <v>0</v>
      </c>
      <c r="K62" s="92">
        <v>3.23</v>
      </c>
      <c r="L62" s="35">
        <f t="shared" si="19"/>
        <v>0</v>
      </c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5"/>
      <c r="AW62" s="85"/>
      <c r="AX62" s="85"/>
      <c r="AY62" s="85"/>
      <c r="AZ62" s="85"/>
      <c r="BA62" s="85"/>
      <c r="BB62" s="85"/>
      <c r="BC62" s="85"/>
      <c r="BD62" s="85"/>
      <c r="BE62" s="85"/>
      <c r="BF62" s="85"/>
      <c r="BG62" s="85"/>
      <c r="BH62" s="85"/>
      <c r="BI62" s="85"/>
      <c r="BJ62" s="85"/>
      <c r="BK62" s="85"/>
      <c r="BL62" s="85"/>
      <c r="BM62" s="85"/>
      <c r="BN62" s="85"/>
      <c r="BO62" s="85"/>
      <c r="BP62" s="85"/>
      <c r="BQ62" s="85"/>
      <c r="BR62" s="85"/>
      <c r="BS62" s="85"/>
      <c r="BT62" s="85"/>
      <c r="BU62" s="85"/>
      <c r="BV62" s="85"/>
      <c r="BW62" s="85"/>
      <c r="BX62" s="85"/>
    </row>
    <row r="63" spans="1:76" s="2" customFormat="1" ht="12.75" customHeight="1" x14ac:dyDescent="0.2">
      <c r="A63" s="88"/>
      <c r="B63" s="106" t="s">
        <v>84</v>
      </c>
      <c r="C63" s="96" t="s">
        <v>1040</v>
      </c>
      <c r="D63" s="12" t="s">
        <v>1041</v>
      </c>
      <c r="E63" s="79"/>
      <c r="F63" s="12" t="s">
        <v>188</v>
      </c>
      <c r="G63" s="89">
        <f t="shared" si="16"/>
        <v>1909.5</v>
      </c>
      <c r="H63" s="90">
        <f t="shared" si="17"/>
        <v>0</v>
      </c>
      <c r="I63" s="89">
        <v>1909.5</v>
      </c>
      <c r="J63" s="91">
        <f t="shared" si="18"/>
        <v>0</v>
      </c>
      <c r="K63" s="92">
        <v>4.4000000000000004</v>
      </c>
      <c r="L63" s="35">
        <f t="shared" si="19"/>
        <v>0</v>
      </c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  <c r="BM63" s="85"/>
      <c r="BN63" s="85"/>
      <c r="BO63" s="85"/>
      <c r="BP63" s="85"/>
      <c r="BQ63" s="85"/>
      <c r="BR63" s="85"/>
      <c r="BS63" s="85"/>
      <c r="BT63" s="85"/>
      <c r="BU63" s="85"/>
      <c r="BV63" s="85"/>
      <c r="BW63" s="85"/>
      <c r="BX63" s="85"/>
    </row>
    <row r="64" spans="1:76" s="2" customFormat="1" ht="12.75" customHeight="1" x14ac:dyDescent="0.2">
      <c r="A64" s="88"/>
      <c r="B64" s="106" t="s">
        <v>84</v>
      </c>
      <c r="C64" s="96" t="s">
        <v>1042</v>
      </c>
      <c r="D64" s="12" t="s">
        <v>1043</v>
      </c>
      <c r="E64" s="79"/>
      <c r="F64" s="12" t="s">
        <v>188</v>
      </c>
      <c r="G64" s="89">
        <f t="shared" si="16"/>
        <v>2086.5</v>
      </c>
      <c r="H64" s="90">
        <f t="shared" si="17"/>
        <v>0</v>
      </c>
      <c r="I64" s="89">
        <v>2086.5</v>
      </c>
      <c r="J64" s="91">
        <f t="shared" si="18"/>
        <v>0</v>
      </c>
      <c r="K64" s="92">
        <v>5.05</v>
      </c>
      <c r="L64" s="35">
        <f t="shared" si="19"/>
        <v>0</v>
      </c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5"/>
      <c r="AW64" s="85"/>
      <c r="AX64" s="85"/>
      <c r="AY64" s="85"/>
      <c r="AZ64" s="85"/>
      <c r="BA64" s="85"/>
      <c r="BB64" s="85"/>
      <c r="BC64" s="85"/>
      <c r="BD64" s="85"/>
      <c r="BE64" s="85"/>
      <c r="BF64" s="85"/>
      <c r="BG64" s="85"/>
      <c r="BH64" s="85"/>
      <c r="BI64" s="85"/>
      <c r="BJ64" s="85"/>
      <c r="BK64" s="85"/>
      <c r="BL64" s="85"/>
      <c r="BM64" s="85"/>
      <c r="BN64" s="85"/>
      <c r="BO64" s="85"/>
      <c r="BP64" s="85"/>
      <c r="BQ64" s="85"/>
      <c r="BR64" s="85"/>
      <c r="BS64" s="85"/>
      <c r="BT64" s="85"/>
      <c r="BU64" s="85"/>
      <c r="BV64" s="85"/>
      <c r="BW64" s="85"/>
      <c r="BX64" s="85"/>
    </row>
    <row r="65" spans="1:76" s="2" customFormat="1" ht="6.95" customHeight="1" x14ac:dyDescent="0.2">
      <c r="A65" s="88"/>
      <c r="B65" s="106"/>
      <c r="C65" s="4"/>
      <c r="D65" s="12"/>
      <c r="E65" s="10"/>
      <c r="F65" s="12"/>
      <c r="G65" s="89"/>
      <c r="H65" s="32"/>
      <c r="I65" s="89"/>
      <c r="J65" s="109"/>
      <c r="K65" s="92"/>
      <c r="L65" s="3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5"/>
      <c r="AB65" s="85"/>
      <c r="AC65" s="85"/>
      <c r="AD65" s="85"/>
      <c r="AE65" s="85"/>
      <c r="AF65" s="85"/>
      <c r="AG65" s="85"/>
      <c r="AH65" s="85"/>
      <c r="AI65" s="85"/>
      <c r="AJ65" s="85"/>
      <c r="AK65" s="85"/>
      <c r="AL65" s="85"/>
      <c r="AM65" s="85"/>
      <c r="AN65" s="85"/>
      <c r="AO65" s="85"/>
      <c r="AP65" s="85"/>
      <c r="AQ65" s="85"/>
      <c r="AR65" s="85"/>
      <c r="AS65" s="85"/>
      <c r="AT65" s="85"/>
      <c r="AU65" s="85"/>
      <c r="AV65" s="85"/>
      <c r="AW65" s="85"/>
      <c r="AX65" s="85"/>
      <c r="AY65" s="85"/>
      <c r="AZ65" s="85"/>
      <c r="BA65" s="85"/>
      <c r="BB65" s="85"/>
      <c r="BC65" s="85"/>
      <c r="BD65" s="85"/>
      <c r="BE65" s="85"/>
      <c r="BF65" s="85"/>
      <c r="BG65" s="85"/>
      <c r="BH65" s="85"/>
      <c r="BI65" s="85"/>
      <c r="BJ65" s="85"/>
      <c r="BK65" s="85"/>
      <c r="BL65" s="85"/>
      <c r="BM65" s="85"/>
      <c r="BN65" s="85"/>
      <c r="BO65" s="85"/>
      <c r="BP65" s="85"/>
      <c r="BQ65" s="85"/>
      <c r="BR65" s="85"/>
      <c r="BS65" s="85"/>
      <c r="BT65" s="85"/>
      <c r="BU65" s="85"/>
      <c r="BV65" s="85"/>
      <c r="BW65" s="85"/>
      <c r="BX65" s="85"/>
    </row>
    <row r="66" spans="1:76" s="2" customFormat="1" ht="12.75" customHeight="1" x14ac:dyDescent="0.2">
      <c r="A66" s="88"/>
      <c r="B66" s="106" t="s">
        <v>84</v>
      </c>
      <c r="C66" s="96" t="s">
        <v>1044</v>
      </c>
      <c r="D66" s="12" t="s">
        <v>1045</v>
      </c>
      <c r="E66" s="79"/>
      <c r="F66" s="12" t="s">
        <v>188</v>
      </c>
      <c r="G66" s="89">
        <f t="shared" si="16"/>
        <v>1788.5</v>
      </c>
      <c r="H66" s="90">
        <f t="shared" si="17"/>
        <v>0</v>
      </c>
      <c r="I66" s="89">
        <v>1788.5</v>
      </c>
      <c r="J66" s="91">
        <f t="shared" si="18"/>
        <v>0</v>
      </c>
      <c r="K66" s="92">
        <v>4.57</v>
      </c>
      <c r="L66" s="35">
        <f t="shared" si="19"/>
        <v>0</v>
      </c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5"/>
      <c r="AW66" s="85"/>
      <c r="AX66" s="85"/>
      <c r="AY66" s="85"/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85"/>
      <c r="BK66" s="85"/>
      <c r="BL66" s="85"/>
      <c r="BM66" s="85"/>
      <c r="BN66" s="85"/>
      <c r="BO66" s="85"/>
      <c r="BP66" s="85"/>
      <c r="BQ66" s="85"/>
      <c r="BR66" s="85"/>
      <c r="BS66" s="85"/>
      <c r="BT66" s="85"/>
      <c r="BU66" s="85"/>
      <c r="BV66" s="85"/>
      <c r="BW66" s="85"/>
      <c r="BX66" s="85"/>
    </row>
    <row r="67" spans="1:76" s="2" customFormat="1" ht="12.75" customHeight="1" x14ac:dyDescent="0.2">
      <c r="A67" s="88"/>
      <c r="B67" s="106" t="s">
        <v>84</v>
      </c>
      <c r="C67" s="96" t="s">
        <v>1046</v>
      </c>
      <c r="D67" s="12" t="s">
        <v>1047</v>
      </c>
      <c r="E67" s="79"/>
      <c r="F67" s="12" t="s">
        <v>188</v>
      </c>
      <c r="G67" s="89">
        <f t="shared" si="16"/>
        <v>1890</v>
      </c>
      <c r="H67" s="90">
        <f t="shared" si="17"/>
        <v>0</v>
      </c>
      <c r="I67" s="89">
        <v>1890</v>
      </c>
      <c r="J67" s="91">
        <f t="shared" si="18"/>
        <v>0</v>
      </c>
      <c r="K67" s="92">
        <v>4.91</v>
      </c>
      <c r="L67" s="35">
        <f t="shared" si="19"/>
        <v>0</v>
      </c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5"/>
      <c r="AW67" s="85"/>
      <c r="AX67" s="85"/>
      <c r="AY67" s="85"/>
      <c r="AZ67" s="85"/>
      <c r="BA67" s="85"/>
      <c r="BB67" s="85"/>
      <c r="BC67" s="85"/>
      <c r="BD67" s="85"/>
      <c r="BE67" s="85"/>
      <c r="BF67" s="85"/>
      <c r="BG67" s="85"/>
      <c r="BH67" s="85"/>
      <c r="BI67" s="85"/>
      <c r="BJ67" s="85"/>
      <c r="BK67" s="85"/>
      <c r="BL67" s="85"/>
      <c r="BM67" s="85"/>
      <c r="BN67" s="85"/>
      <c r="BO67" s="85"/>
      <c r="BP67" s="85"/>
      <c r="BQ67" s="85"/>
      <c r="BR67" s="85"/>
      <c r="BS67" s="85"/>
      <c r="BT67" s="85"/>
      <c r="BU67" s="85"/>
      <c r="BV67" s="85"/>
      <c r="BW67" s="85"/>
      <c r="BX67" s="85"/>
    </row>
    <row r="68" spans="1:76" s="2" customFormat="1" ht="12.75" customHeight="1" x14ac:dyDescent="0.2">
      <c r="A68" s="88"/>
      <c r="B68" s="106" t="s">
        <v>84</v>
      </c>
      <c r="C68" s="96" t="s">
        <v>1048</v>
      </c>
      <c r="D68" s="12" t="s">
        <v>1049</v>
      </c>
      <c r="E68" s="79"/>
      <c r="F68" s="12" t="s">
        <v>188</v>
      </c>
      <c r="G68" s="89">
        <f t="shared" si="16"/>
        <v>2092.5</v>
      </c>
      <c r="H68" s="90">
        <f t="shared" si="17"/>
        <v>0</v>
      </c>
      <c r="I68" s="89">
        <v>2092.5</v>
      </c>
      <c r="J68" s="91">
        <f t="shared" si="18"/>
        <v>0</v>
      </c>
      <c r="K68" s="92">
        <v>5.59</v>
      </c>
      <c r="L68" s="35">
        <f t="shared" si="19"/>
        <v>0</v>
      </c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5"/>
      <c r="AW68" s="85"/>
      <c r="AX68" s="85"/>
      <c r="AY68" s="85"/>
      <c r="AZ68" s="85"/>
      <c r="BA68" s="85"/>
      <c r="BB68" s="85"/>
      <c r="BC68" s="85"/>
      <c r="BD68" s="85"/>
      <c r="BE68" s="85"/>
      <c r="BF68" s="85"/>
      <c r="BG68" s="85"/>
      <c r="BH68" s="85"/>
      <c r="BI68" s="85"/>
      <c r="BJ68" s="85"/>
      <c r="BK68" s="85"/>
      <c r="BL68" s="85"/>
      <c r="BM68" s="85"/>
      <c r="BN68" s="85"/>
      <c r="BO68" s="85"/>
      <c r="BP68" s="85"/>
      <c r="BQ68" s="85"/>
      <c r="BR68" s="85"/>
      <c r="BS68" s="85"/>
      <c r="BT68" s="85"/>
      <c r="BU68" s="85"/>
      <c r="BV68" s="85"/>
      <c r="BW68" s="85"/>
      <c r="BX68" s="85"/>
    </row>
    <row r="69" spans="1:76" s="2" customFormat="1" ht="12.75" customHeight="1" x14ac:dyDescent="0.2">
      <c r="A69" s="88"/>
      <c r="B69" s="106" t="s">
        <v>84</v>
      </c>
      <c r="C69" s="96" t="s">
        <v>1050</v>
      </c>
      <c r="D69" s="12" t="s">
        <v>1051</v>
      </c>
      <c r="E69" s="79"/>
      <c r="F69" s="12" t="s">
        <v>188</v>
      </c>
      <c r="G69" s="89">
        <f t="shared" si="16"/>
        <v>2426.5</v>
      </c>
      <c r="H69" s="90">
        <f t="shared" si="17"/>
        <v>0</v>
      </c>
      <c r="I69" s="89">
        <v>2426.5</v>
      </c>
      <c r="J69" s="91">
        <f t="shared" si="18"/>
        <v>0</v>
      </c>
      <c r="K69" s="92">
        <v>6.6</v>
      </c>
      <c r="L69" s="35">
        <f t="shared" si="19"/>
        <v>0</v>
      </c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/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85"/>
      <c r="BK69" s="85"/>
      <c r="BL69" s="85"/>
      <c r="BM69" s="85"/>
      <c r="BN69" s="85"/>
      <c r="BO69" s="85"/>
      <c r="BP69" s="85"/>
      <c r="BQ69" s="85"/>
      <c r="BR69" s="85"/>
      <c r="BS69" s="85"/>
      <c r="BT69" s="85"/>
      <c r="BU69" s="85"/>
      <c r="BV69" s="85"/>
      <c r="BW69" s="85"/>
      <c r="BX69" s="85"/>
    </row>
    <row r="70" spans="1:76" s="2" customFormat="1" ht="12.75" customHeight="1" x14ac:dyDescent="0.2">
      <c r="A70" s="88"/>
      <c r="B70" s="106" t="s">
        <v>84</v>
      </c>
      <c r="C70" s="96" t="s">
        <v>1052</v>
      </c>
      <c r="D70" s="12" t="s">
        <v>1053</v>
      </c>
      <c r="E70" s="79"/>
      <c r="F70" s="12" t="s">
        <v>188</v>
      </c>
      <c r="G70" s="89">
        <f t="shared" si="16"/>
        <v>2653</v>
      </c>
      <c r="H70" s="90">
        <f t="shared" si="17"/>
        <v>0</v>
      </c>
      <c r="I70" s="89">
        <v>2653</v>
      </c>
      <c r="J70" s="91">
        <f t="shared" si="18"/>
        <v>0</v>
      </c>
      <c r="K70" s="92">
        <v>7.36</v>
      </c>
      <c r="L70" s="35">
        <f t="shared" si="19"/>
        <v>0</v>
      </c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5"/>
      <c r="Z70" s="85"/>
      <c r="AA70" s="85"/>
      <c r="AB70" s="85"/>
      <c r="AC70" s="85"/>
      <c r="AD70" s="85"/>
      <c r="AE70" s="85"/>
      <c r="AF70" s="85"/>
      <c r="AG70" s="85"/>
      <c r="AH70" s="85"/>
      <c r="AI70" s="85"/>
      <c r="AJ70" s="85"/>
      <c r="AK70" s="85"/>
      <c r="AL70" s="85"/>
      <c r="AM70" s="85"/>
      <c r="AN70" s="85"/>
      <c r="AO70" s="85"/>
      <c r="AP70" s="85"/>
      <c r="AQ70" s="85"/>
      <c r="AR70" s="85"/>
      <c r="AS70" s="85"/>
      <c r="AT70" s="85"/>
      <c r="AU70" s="85"/>
      <c r="AV70" s="85"/>
      <c r="AW70" s="85"/>
      <c r="AX70" s="85"/>
      <c r="AY70" s="85"/>
      <c r="AZ70" s="85"/>
      <c r="BA70" s="85"/>
      <c r="BB70" s="85"/>
      <c r="BC70" s="85"/>
      <c r="BD70" s="85"/>
      <c r="BE70" s="85"/>
      <c r="BF70" s="85"/>
      <c r="BG70" s="85"/>
      <c r="BH70" s="85"/>
      <c r="BI70" s="85"/>
      <c r="BJ70" s="85"/>
      <c r="BK70" s="85"/>
      <c r="BL70" s="85"/>
      <c r="BM70" s="85"/>
      <c r="BN70" s="85"/>
      <c r="BO70" s="85"/>
      <c r="BP70" s="85"/>
      <c r="BQ70" s="85"/>
      <c r="BR70" s="85"/>
      <c r="BS70" s="85"/>
      <c r="BT70" s="85"/>
      <c r="BU70" s="85"/>
      <c r="BV70" s="85"/>
      <c r="BW70" s="85"/>
      <c r="BX70" s="85"/>
    </row>
    <row r="71" spans="1:76" ht="12.75" customHeight="1" x14ac:dyDescent="0.25">
      <c r="D71" s="74"/>
      <c r="I71" s="111"/>
    </row>
    <row r="72" spans="1:76" ht="12.75" customHeight="1" x14ac:dyDescent="0.25">
      <c r="D72" s="19" t="s">
        <v>1074</v>
      </c>
      <c r="I72" s="111"/>
    </row>
    <row r="73" spans="1:76" s="2" customFormat="1" ht="12.75" customHeight="1" x14ac:dyDescent="0.2">
      <c r="A73" s="88"/>
      <c r="B73" s="106" t="s">
        <v>84</v>
      </c>
      <c r="C73" s="96" t="s">
        <v>1054</v>
      </c>
      <c r="D73" s="12" t="s">
        <v>1055</v>
      </c>
      <c r="E73" s="79"/>
      <c r="F73" s="12" t="s">
        <v>188</v>
      </c>
      <c r="G73" s="89">
        <f t="shared" ref="G73:G83" si="20">I73*(1-J73)</f>
        <v>1095</v>
      </c>
      <c r="H73" s="90">
        <f t="shared" ref="H73:H83" si="21">E73*G73</f>
        <v>0</v>
      </c>
      <c r="I73" s="89">
        <v>1095</v>
      </c>
      <c r="J73" s="91">
        <f t="shared" ref="J73:J83" si="22">H$17/100</f>
        <v>0</v>
      </c>
      <c r="K73" s="92">
        <v>2.0099999999999998</v>
      </c>
      <c r="L73" s="35">
        <f t="shared" ref="L73:L83" si="23">E73*K73</f>
        <v>0</v>
      </c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5"/>
      <c r="AB73" s="85"/>
      <c r="AC73" s="85"/>
      <c r="AD73" s="85"/>
      <c r="AE73" s="85"/>
      <c r="AF73" s="85"/>
      <c r="AG73" s="85"/>
      <c r="AH73" s="85"/>
      <c r="AI73" s="85"/>
      <c r="AJ73" s="85"/>
      <c r="AK73" s="85"/>
      <c r="AL73" s="85"/>
      <c r="AM73" s="85"/>
      <c r="AN73" s="85"/>
      <c r="AO73" s="85"/>
      <c r="AP73" s="85"/>
      <c r="AQ73" s="85"/>
      <c r="AR73" s="85"/>
      <c r="AS73" s="85"/>
      <c r="AT73" s="85"/>
      <c r="AU73" s="85"/>
      <c r="AV73" s="85"/>
      <c r="AW73" s="85"/>
      <c r="AX73" s="85"/>
      <c r="AY73" s="85"/>
      <c r="AZ73" s="85"/>
      <c r="BA73" s="85"/>
      <c r="BB73" s="85"/>
      <c r="BC73" s="85"/>
      <c r="BD73" s="85"/>
      <c r="BE73" s="85"/>
      <c r="BF73" s="85"/>
      <c r="BG73" s="85"/>
      <c r="BH73" s="85"/>
      <c r="BI73" s="85"/>
      <c r="BJ73" s="85"/>
      <c r="BK73" s="85"/>
      <c r="BL73" s="85"/>
      <c r="BM73" s="85"/>
      <c r="BN73" s="85"/>
      <c r="BO73" s="85"/>
      <c r="BP73" s="85"/>
      <c r="BQ73" s="85"/>
      <c r="BR73" s="85"/>
      <c r="BS73" s="85"/>
      <c r="BT73" s="85"/>
      <c r="BU73" s="85"/>
      <c r="BV73" s="85"/>
      <c r="BW73" s="85"/>
      <c r="BX73" s="85"/>
    </row>
    <row r="74" spans="1:76" s="2" customFormat="1" ht="12.75" customHeight="1" x14ac:dyDescent="0.2">
      <c r="A74" s="88"/>
      <c r="B74" s="106" t="s">
        <v>84</v>
      </c>
      <c r="C74" s="96" t="s">
        <v>1056</v>
      </c>
      <c r="D74" s="12" t="s">
        <v>1057</v>
      </c>
      <c r="E74" s="79"/>
      <c r="F74" s="12" t="s">
        <v>188</v>
      </c>
      <c r="G74" s="89">
        <f t="shared" si="20"/>
        <v>1131</v>
      </c>
      <c r="H74" s="90">
        <f t="shared" si="21"/>
        <v>0</v>
      </c>
      <c r="I74" s="89">
        <v>1131</v>
      </c>
      <c r="J74" s="91">
        <f t="shared" si="22"/>
        <v>0</v>
      </c>
      <c r="K74" s="92">
        <v>2.11</v>
      </c>
      <c r="L74" s="35">
        <f t="shared" si="23"/>
        <v>0</v>
      </c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5"/>
      <c r="AU74" s="85"/>
      <c r="AV74" s="85"/>
      <c r="AW74" s="85"/>
      <c r="AX74" s="85"/>
      <c r="AY74" s="85"/>
      <c r="AZ74" s="85"/>
      <c r="BA74" s="85"/>
      <c r="BB74" s="85"/>
      <c r="BC74" s="85"/>
      <c r="BD74" s="85"/>
      <c r="BE74" s="85"/>
      <c r="BF74" s="85"/>
      <c r="BG74" s="85"/>
      <c r="BH74" s="85"/>
      <c r="BI74" s="85"/>
      <c r="BJ74" s="85"/>
      <c r="BK74" s="85"/>
      <c r="BL74" s="85"/>
      <c r="BM74" s="85"/>
      <c r="BN74" s="85"/>
      <c r="BO74" s="85"/>
      <c r="BP74" s="85"/>
      <c r="BQ74" s="85"/>
      <c r="BR74" s="85"/>
      <c r="BS74" s="85"/>
      <c r="BT74" s="85"/>
      <c r="BU74" s="85"/>
      <c r="BV74" s="85"/>
      <c r="BW74" s="85"/>
      <c r="BX74" s="85"/>
    </row>
    <row r="75" spans="1:76" s="2" customFormat="1" ht="12.75" customHeight="1" x14ac:dyDescent="0.2">
      <c r="A75" s="88"/>
      <c r="B75" s="106" t="s">
        <v>84</v>
      </c>
      <c r="C75" s="96" t="s">
        <v>1058</v>
      </c>
      <c r="D75" s="12" t="s">
        <v>1059</v>
      </c>
      <c r="E75" s="79"/>
      <c r="F75" s="12" t="s">
        <v>188</v>
      </c>
      <c r="G75" s="89">
        <f t="shared" si="20"/>
        <v>1161</v>
      </c>
      <c r="H75" s="90">
        <f t="shared" si="21"/>
        <v>0</v>
      </c>
      <c r="I75" s="89">
        <v>1161</v>
      </c>
      <c r="J75" s="91">
        <f t="shared" si="22"/>
        <v>0</v>
      </c>
      <c r="K75" s="92">
        <v>2.3199999999999998</v>
      </c>
      <c r="L75" s="35">
        <f t="shared" si="23"/>
        <v>0</v>
      </c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  <c r="BM75" s="85"/>
      <c r="BN75" s="85"/>
      <c r="BO75" s="85"/>
      <c r="BP75" s="85"/>
      <c r="BQ75" s="85"/>
      <c r="BR75" s="85"/>
      <c r="BS75" s="85"/>
      <c r="BT75" s="85"/>
      <c r="BU75" s="85"/>
      <c r="BV75" s="85"/>
      <c r="BW75" s="85"/>
      <c r="BX75" s="85"/>
    </row>
    <row r="76" spans="1:76" s="2" customFormat="1" ht="12.75" customHeight="1" x14ac:dyDescent="0.2">
      <c r="A76" s="88"/>
      <c r="B76" s="106" t="s">
        <v>84</v>
      </c>
      <c r="C76" s="96" t="s">
        <v>1060</v>
      </c>
      <c r="D76" s="12" t="s">
        <v>1061</v>
      </c>
      <c r="E76" s="79"/>
      <c r="F76" s="12" t="s">
        <v>188</v>
      </c>
      <c r="G76" s="89">
        <f t="shared" si="20"/>
        <v>1289</v>
      </c>
      <c r="H76" s="90">
        <f t="shared" si="21"/>
        <v>0</v>
      </c>
      <c r="I76" s="89">
        <v>1289</v>
      </c>
      <c r="J76" s="91">
        <f t="shared" si="22"/>
        <v>0</v>
      </c>
      <c r="K76" s="92">
        <v>2.92</v>
      </c>
      <c r="L76" s="35">
        <f t="shared" si="23"/>
        <v>0</v>
      </c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5"/>
      <c r="X76" s="85"/>
      <c r="Y76" s="85"/>
      <c r="Z76" s="85"/>
      <c r="AA76" s="85"/>
      <c r="AB76" s="85"/>
      <c r="AC76" s="85"/>
      <c r="AD76" s="85"/>
      <c r="AE76" s="85"/>
      <c r="AF76" s="85"/>
      <c r="AG76" s="85"/>
      <c r="AH76" s="85"/>
      <c r="AI76" s="85"/>
      <c r="AJ76" s="85"/>
      <c r="AK76" s="85"/>
      <c r="AL76" s="85"/>
      <c r="AM76" s="85"/>
      <c r="AN76" s="85"/>
      <c r="AO76" s="85"/>
      <c r="AP76" s="85"/>
      <c r="AQ76" s="85"/>
      <c r="AR76" s="85"/>
      <c r="AS76" s="85"/>
      <c r="AT76" s="85"/>
      <c r="AU76" s="85"/>
      <c r="AV76" s="85"/>
      <c r="AW76" s="85"/>
      <c r="AX76" s="85"/>
      <c r="AY76" s="85"/>
      <c r="AZ76" s="85"/>
      <c r="BA76" s="85"/>
      <c r="BB76" s="85"/>
      <c r="BC76" s="85"/>
      <c r="BD76" s="85"/>
      <c r="BE76" s="85"/>
      <c r="BF76" s="85"/>
      <c r="BG76" s="85"/>
      <c r="BH76" s="85"/>
      <c r="BI76" s="85"/>
      <c r="BJ76" s="85"/>
      <c r="BK76" s="85"/>
      <c r="BL76" s="85"/>
      <c r="BM76" s="85"/>
      <c r="BN76" s="85"/>
      <c r="BO76" s="85"/>
      <c r="BP76" s="85"/>
      <c r="BQ76" s="85"/>
      <c r="BR76" s="85"/>
      <c r="BS76" s="85"/>
      <c r="BT76" s="85"/>
      <c r="BU76" s="85"/>
      <c r="BV76" s="85"/>
      <c r="BW76" s="85"/>
      <c r="BX76" s="85"/>
    </row>
    <row r="77" spans="1:76" s="2" customFormat="1" ht="12.75" customHeight="1" x14ac:dyDescent="0.2">
      <c r="A77" s="88"/>
      <c r="B77" s="106" t="s">
        <v>84</v>
      </c>
      <c r="C77" s="96" t="s">
        <v>1062</v>
      </c>
      <c r="D77" s="12" t="s">
        <v>1063</v>
      </c>
      <c r="E77" s="79"/>
      <c r="F77" s="12" t="s">
        <v>188</v>
      </c>
      <c r="G77" s="89">
        <f t="shared" si="20"/>
        <v>1366</v>
      </c>
      <c r="H77" s="90">
        <f t="shared" si="21"/>
        <v>0</v>
      </c>
      <c r="I77" s="89">
        <v>1366</v>
      </c>
      <c r="J77" s="91">
        <f t="shared" si="22"/>
        <v>0</v>
      </c>
      <c r="K77" s="92">
        <v>3.29</v>
      </c>
      <c r="L77" s="35">
        <f t="shared" si="23"/>
        <v>0</v>
      </c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5"/>
      <c r="AR77" s="85"/>
      <c r="AS77" s="85"/>
      <c r="AT77" s="85"/>
      <c r="AU77" s="85"/>
      <c r="AV77" s="85"/>
      <c r="AW77" s="85"/>
      <c r="AX77" s="85"/>
      <c r="AY77" s="85"/>
      <c r="AZ77" s="85"/>
      <c r="BA77" s="85"/>
      <c r="BB77" s="85"/>
      <c r="BC77" s="85"/>
      <c r="BD77" s="85"/>
      <c r="BE77" s="85"/>
      <c r="BF77" s="85"/>
      <c r="BG77" s="85"/>
      <c r="BH77" s="85"/>
      <c r="BI77" s="85"/>
      <c r="BJ77" s="85"/>
      <c r="BK77" s="85"/>
      <c r="BL77" s="85"/>
      <c r="BM77" s="85"/>
      <c r="BN77" s="85"/>
      <c r="BO77" s="85"/>
      <c r="BP77" s="85"/>
      <c r="BQ77" s="85"/>
      <c r="BR77" s="85"/>
      <c r="BS77" s="85"/>
      <c r="BT77" s="85"/>
      <c r="BU77" s="85"/>
      <c r="BV77" s="85"/>
      <c r="BW77" s="85"/>
      <c r="BX77" s="85"/>
    </row>
    <row r="78" spans="1:76" s="2" customFormat="1" ht="6.95" customHeight="1" x14ac:dyDescent="0.2">
      <c r="A78" s="88"/>
      <c r="B78" s="106"/>
      <c r="C78" s="4"/>
      <c r="D78" s="12"/>
      <c r="E78" s="10"/>
      <c r="F78" s="12"/>
      <c r="G78" s="89"/>
      <c r="H78" s="32"/>
      <c r="I78" s="89"/>
      <c r="J78" s="109"/>
      <c r="K78" s="92"/>
      <c r="L78" s="35"/>
      <c r="M78" s="85"/>
      <c r="N78" s="85"/>
      <c r="O78" s="85"/>
      <c r="P78" s="85"/>
      <c r="Q78" s="85"/>
      <c r="R78" s="85"/>
      <c r="S78" s="85"/>
      <c r="T78" s="85"/>
      <c r="U78" s="85"/>
      <c r="V78" s="85"/>
      <c r="W78" s="85"/>
      <c r="X78" s="85"/>
      <c r="Y78" s="85"/>
      <c r="Z78" s="85"/>
      <c r="AA78" s="85"/>
      <c r="AB78" s="85"/>
      <c r="AC78" s="85"/>
      <c r="AD78" s="85"/>
      <c r="AE78" s="85"/>
      <c r="AF78" s="85"/>
      <c r="AG78" s="85"/>
      <c r="AH78" s="85"/>
      <c r="AI78" s="85"/>
      <c r="AJ78" s="85"/>
      <c r="AK78" s="85"/>
      <c r="AL78" s="85"/>
      <c r="AM78" s="85"/>
      <c r="AN78" s="85"/>
      <c r="AO78" s="85"/>
      <c r="AP78" s="85"/>
      <c r="AQ78" s="85"/>
      <c r="AR78" s="85"/>
      <c r="AS78" s="85"/>
      <c r="AT78" s="85"/>
      <c r="AU78" s="85"/>
      <c r="AV78" s="85"/>
      <c r="AW78" s="85"/>
      <c r="AX78" s="85"/>
      <c r="AY78" s="85"/>
      <c r="AZ78" s="85"/>
      <c r="BA78" s="85"/>
      <c r="BB78" s="85"/>
      <c r="BC78" s="85"/>
      <c r="BD78" s="85"/>
      <c r="BE78" s="85"/>
      <c r="BF78" s="85"/>
      <c r="BG78" s="85"/>
      <c r="BH78" s="85"/>
      <c r="BI78" s="85"/>
      <c r="BJ78" s="85"/>
      <c r="BK78" s="85"/>
      <c r="BL78" s="85"/>
      <c r="BM78" s="85"/>
      <c r="BN78" s="85"/>
      <c r="BO78" s="85"/>
      <c r="BP78" s="85"/>
      <c r="BQ78" s="85"/>
      <c r="BR78" s="85"/>
      <c r="BS78" s="85"/>
      <c r="BT78" s="85"/>
      <c r="BU78" s="85"/>
      <c r="BV78" s="85"/>
      <c r="BW78" s="85"/>
      <c r="BX78" s="85"/>
    </row>
    <row r="79" spans="1:76" s="2" customFormat="1" ht="12.75" customHeight="1" x14ac:dyDescent="0.2">
      <c r="A79" s="88"/>
      <c r="B79" s="106" t="s">
        <v>84</v>
      </c>
      <c r="C79" s="96" t="s">
        <v>1064</v>
      </c>
      <c r="D79" s="12" t="s">
        <v>1065</v>
      </c>
      <c r="E79" s="79"/>
      <c r="F79" s="12" t="s">
        <v>188</v>
      </c>
      <c r="G79" s="89">
        <f t="shared" si="20"/>
        <v>1701</v>
      </c>
      <c r="H79" s="90">
        <f t="shared" si="21"/>
        <v>0</v>
      </c>
      <c r="I79" s="89">
        <v>1701</v>
      </c>
      <c r="J79" s="91">
        <f t="shared" si="22"/>
        <v>0</v>
      </c>
      <c r="K79" s="92">
        <v>3.69</v>
      </c>
      <c r="L79" s="35">
        <f t="shared" si="23"/>
        <v>0</v>
      </c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5"/>
      <c r="X79" s="85"/>
      <c r="Y79" s="85"/>
      <c r="Z79" s="85"/>
      <c r="AA79" s="85"/>
      <c r="AB79" s="85"/>
      <c r="AC79" s="85"/>
      <c r="AD79" s="85"/>
      <c r="AE79" s="85"/>
      <c r="AF79" s="85"/>
      <c r="AG79" s="85"/>
      <c r="AH79" s="85"/>
      <c r="AI79" s="85"/>
      <c r="AJ79" s="85"/>
      <c r="AK79" s="85"/>
      <c r="AL79" s="85"/>
      <c r="AM79" s="85"/>
      <c r="AN79" s="85"/>
      <c r="AO79" s="85"/>
      <c r="AP79" s="85"/>
      <c r="AQ79" s="85"/>
      <c r="AR79" s="85"/>
      <c r="AS79" s="85"/>
      <c r="AT79" s="85"/>
      <c r="AU79" s="85"/>
      <c r="AV79" s="85"/>
      <c r="AW79" s="85"/>
      <c r="AX79" s="85"/>
      <c r="AY79" s="85"/>
      <c r="AZ79" s="85"/>
      <c r="BA79" s="85"/>
      <c r="BB79" s="85"/>
      <c r="BC79" s="85"/>
      <c r="BD79" s="85"/>
      <c r="BE79" s="85"/>
      <c r="BF79" s="85"/>
      <c r="BG79" s="85"/>
      <c r="BH79" s="85"/>
      <c r="BI79" s="85"/>
      <c r="BJ79" s="85"/>
      <c r="BK79" s="85"/>
      <c r="BL79" s="85"/>
      <c r="BM79" s="85"/>
      <c r="BN79" s="85"/>
      <c r="BO79" s="85"/>
      <c r="BP79" s="85"/>
      <c r="BQ79" s="85"/>
      <c r="BR79" s="85"/>
      <c r="BS79" s="85"/>
      <c r="BT79" s="85"/>
      <c r="BU79" s="85"/>
      <c r="BV79" s="85"/>
      <c r="BW79" s="85"/>
      <c r="BX79" s="85"/>
    </row>
    <row r="80" spans="1:76" s="2" customFormat="1" ht="12.75" customHeight="1" x14ac:dyDescent="0.2">
      <c r="A80" s="88"/>
      <c r="B80" s="106" t="s">
        <v>84</v>
      </c>
      <c r="C80" s="96" t="s">
        <v>1066</v>
      </c>
      <c r="D80" s="12" t="s">
        <v>1067</v>
      </c>
      <c r="E80" s="79"/>
      <c r="F80" s="12" t="s">
        <v>188</v>
      </c>
      <c r="G80" s="89">
        <f t="shared" si="20"/>
        <v>1744</v>
      </c>
      <c r="H80" s="90">
        <f t="shared" si="21"/>
        <v>0</v>
      </c>
      <c r="I80" s="89">
        <v>1744</v>
      </c>
      <c r="J80" s="91">
        <f t="shared" si="22"/>
        <v>0</v>
      </c>
      <c r="K80" s="92">
        <v>3.86</v>
      </c>
      <c r="L80" s="35">
        <f t="shared" si="23"/>
        <v>0</v>
      </c>
      <c r="M80" s="85"/>
      <c r="N80" s="85"/>
      <c r="O80" s="85"/>
      <c r="P80" s="85"/>
      <c r="Q80" s="85"/>
      <c r="R80" s="85"/>
      <c r="S80" s="85"/>
      <c r="T80" s="85"/>
      <c r="U80" s="85"/>
      <c r="V80" s="85"/>
      <c r="W80" s="85"/>
      <c r="X80" s="85"/>
      <c r="Y80" s="85"/>
      <c r="Z80" s="85"/>
      <c r="AA80" s="85"/>
      <c r="AB80" s="85"/>
      <c r="AC80" s="85"/>
      <c r="AD80" s="85"/>
      <c r="AE80" s="85"/>
      <c r="AF80" s="85"/>
      <c r="AG80" s="85"/>
      <c r="AH80" s="85"/>
      <c r="AI80" s="85"/>
      <c r="AJ80" s="85"/>
      <c r="AK80" s="85"/>
      <c r="AL80" s="85"/>
      <c r="AM80" s="85"/>
      <c r="AN80" s="85"/>
      <c r="AO80" s="85"/>
      <c r="AP80" s="85"/>
      <c r="AQ80" s="85"/>
      <c r="AR80" s="85"/>
      <c r="AS80" s="85"/>
      <c r="AT80" s="85"/>
      <c r="AU80" s="85"/>
      <c r="AV80" s="85"/>
      <c r="AW80" s="85"/>
      <c r="AX80" s="85"/>
      <c r="AY80" s="85"/>
      <c r="AZ80" s="85"/>
      <c r="BA80" s="85"/>
      <c r="BB80" s="85"/>
      <c r="BC80" s="85"/>
      <c r="BD80" s="85"/>
      <c r="BE80" s="85"/>
      <c r="BF80" s="85"/>
      <c r="BG80" s="85"/>
      <c r="BH80" s="85"/>
      <c r="BI80" s="85"/>
      <c r="BJ80" s="85"/>
      <c r="BK80" s="85"/>
      <c r="BL80" s="85"/>
      <c r="BM80" s="85"/>
      <c r="BN80" s="85"/>
      <c r="BO80" s="85"/>
      <c r="BP80" s="85"/>
      <c r="BQ80" s="85"/>
      <c r="BR80" s="85"/>
      <c r="BS80" s="85"/>
      <c r="BT80" s="85"/>
      <c r="BU80" s="85"/>
      <c r="BV80" s="85"/>
      <c r="BW80" s="85"/>
      <c r="BX80" s="85"/>
    </row>
    <row r="81" spans="1:76" s="2" customFormat="1" ht="12.75" customHeight="1" x14ac:dyDescent="0.2">
      <c r="A81" s="88"/>
      <c r="B81" s="106" t="s">
        <v>84</v>
      </c>
      <c r="C81" s="96" t="s">
        <v>1068</v>
      </c>
      <c r="D81" s="12" t="s">
        <v>1069</v>
      </c>
      <c r="E81" s="79"/>
      <c r="F81" s="12" t="s">
        <v>188</v>
      </c>
      <c r="G81" s="89">
        <f t="shared" si="20"/>
        <v>1828</v>
      </c>
      <c r="H81" s="90">
        <f t="shared" si="21"/>
        <v>0</v>
      </c>
      <c r="I81" s="89">
        <v>1828</v>
      </c>
      <c r="J81" s="91">
        <f t="shared" si="22"/>
        <v>0</v>
      </c>
      <c r="K81" s="92">
        <v>4.22</v>
      </c>
      <c r="L81" s="35">
        <f t="shared" si="23"/>
        <v>0</v>
      </c>
      <c r="M81" s="85"/>
      <c r="N81" s="85"/>
      <c r="O81" s="85"/>
      <c r="P81" s="85"/>
      <c r="Q81" s="85"/>
      <c r="R81" s="85"/>
      <c r="S81" s="85"/>
      <c r="T81" s="85"/>
      <c r="U81" s="85"/>
      <c r="V81" s="85"/>
      <c r="W81" s="85"/>
      <c r="X81" s="85"/>
      <c r="Y81" s="85"/>
      <c r="Z81" s="85"/>
      <c r="AA81" s="85"/>
      <c r="AB81" s="85"/>
      <c r="AC81" s="85"/>
      <c r="AD81" s="85"/>
      <c r="AE81" s="85"/>
      <c r="AF81" s="85"/>
      <c r="AG81" s="85"/>
      <c r="AH81" s="85"/>
      <c r="AI81" s="85"/>
      <c r="AJ81" s="85"/>
      <c r="AK81" s="85"/>
      <c r="AL81" s="85"/>
      <c r="AM81" s="85"/>
      <c r="AN81" s="85"/>
      <c r="AO81" s="85"/>
      <c r="AP81" s="85"/>
      <c r="AQ81" s="85"/>
      <c r="AR81" s="85"/>
      <c r="AS81" s="85"/>
      <c r="AT81" s="85"/>
      <c r="AU81" s="85"/>
      <c r="AV81" s="85"/>
      <c r="AW81" s="85"/>
      <c r="AX81" s="85"/>
      <c r="AY81" s="85"/>
      <c r="AZ81" s="85"/>
      <c r="BA81" s="85"/>
      <c r="BB81" s="85"/>
      <c r="BC81" s="85"/>
      <c r="BD81" s="85"/>
      <c r="BE81" s="85"/>
      <c r="BF81" s="85"/>
      <c r="BG81" s="85"/>
      <c r="BH81" s="85"/>
      <c r="BI81" s="85"/>
      <c r="BJ81" s="85"/>
      <c r="BK81" s="85"/>
      <c r="BL81" s="85"/>
      <c r="BM81" s="85"/>
      <c r="BN81" s="85"/>
      <c r="BO81" s="85"/>
      <c r="BP81" s="85"/>
      <c r="BQ81" s="85"/>
      <c r="BR81" s="85"/>
      <c r="BS81" s="85"/>
      <c r="BT81" s="85"/>
      <c r="BU81" s="85"/>
      <c r="BV81" s="85"/>
      <c r="BW81" s="85"/>
      <c r="BX81" s="85"/>
    </row>
    <row r="82" spans="1:76" s="2" customFormat="1" ht="12.75" customHeight="1" x14ac:dyDescent="0.2">
      <c r="A82" s="88"/>
      <c r="B82" s="106" t="s">
        <v>84</v>
      </c>
      <c r="C82" s="96" t="s">
        <v>1070</v>
      </c>
      <c r="D82" s="12" t="s">
        <v>1071</v>
      </c>
      <c r="E82" s="79"/>
      <c r="F82" s="12" t="s">
        <v>188</v>
      </c>
      <c r="G82" s="89">
        <f t="shared" si="20"/>
        <v>1913</v>
      </c>
      <c r="H82" s="90">
        <f t="shared" si="21"/>
        <v>0</v>
      </c>
      <c r="I82" s="89">
        <v>1913</v>
      </c>
      <c r="J82" s="91">
        <f t="shared" si="22"/>
        <v>0</v>
      </c>
      <c r="K82" s="92">
        <v>4.59</v>
      </c>
      <c r="L82" s="35">
        <f t="shared" si="23"/>
        <v>0</v>
      </c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85"/>
      <c r="BN82" s="85"/>
      <c r="BO82" s="85"/>
      <c r="BP82" s="85"/>
      <c r="BQ82" s="85"/>
      <c r="BR82" s="85"/>
      <c r="BS82" s="85"/>
      <c r="BT82" s="85"/>
      <c r="BU82" s="85"/>
      <c r="BV82" s="85"/>
      <c r="BW82" s="85"/>
      <c r="BX82" s="85"/>
    </row>
    <row r="83" spans="1:76" s="2" customFormat="1" ht="12.75" customHeight="1" x14ac:dyDescent="0.2">
      <c r="A83" s="88"/>
      <c r="B83" s="106" t="s">
        <v>84</v>
      </c>
      <c r="C83" s="96" t="s">
        <v>1072</v>
      </c>
      <c r="D83" s="12" t="s">
        <v>1073</v>
      </c>
      <c r="E83" s="79"/>
      <c r="F83" s="12" t="s">
        <v>188</v>
      </c>
      <c r="G83" s="89">
        <f t="shared" si="20"/>
        <v>1998</v>
      </c>
      <c r="H83" s="90">
        <f t="shared" si="21"/>
        <v>0</v>
      </c>
      <c r="I83" s="89">
        <v>1998</v>
      </c>
      <c r="J83" s="91">
        <f t="shared" si="22"/>
        <v>0</v>
      </c>
      <c r="K83" s="92">
        <v>4.9400000000000004</v>
      </c>
      <c r="L83" s="35">
        <f t="shared" si="23"/>
        <v>0</v>
      </c>
      <c r="M83" s="85"/>
      <c r="N83" s="85"/>
      <c r="O83" s="85"/>
      <c r="P83" s="85"/>
      <c r="Q83" s="85"/>
      <c r="R83" s="85"/>
      <c r="S83" s="85"/>
      <c r="T83" s="85"/>
      <c r="U83" s="85"/>
      <c r="V83" s="85"/>
      <c r="W83" s="85"/>
      <c r="X83" s="85"/>
      <c r="Y83" s="85"/>
      <c r="Z83" s="85"/>
      <c r="AA83" s="85"/>
      <c r="AB83" s="85"/>
      <c r="AC83" s="85"/>
      <c r="AD83" s="85"/>
      <c r="AE83" s="85"/>
      <c r="AF83" s="85"/>
      <c r="AG83" s="85"/>
      <c r="AH83" s="85"/>
      <c r="AI83" s="85"/>
      <c r="AJ83" s="85"/>
      <c r="AK83" s="85"/>
      <c r="AL83" s="85"/>
      <c r="AM83" s="85"/>
      <c r="AN83" s="85"/>
      <c r="AO83" s="85"/>
      <c r="AP83" s="85"/>
      <c r="AQ83" s="85"/>
      <c r="AR83" s="85"/>
      <c r="AS83" s="85"/>
      <c r="AT83" s="85"/>
      <c r="AU83" s="85"/>
      <c r="AV83" s="85"/>
      <c r="AW83" s="85"/>
      <c r="AX83" s="85"/>
      <c r="AY83" s="85"/>
      <c r="AZ83" s="85"/>
      <c r="BA83" s="85"/>
      <c r="BB83" s="85"/>
      <c r="BC83" s="85"/>
      <c r="BD83" s="85"/>
      <c r="BE83" s="85"/>
      <c r="BF83" s="85"/>
      <c r="BG83" s="85"/>
      <c r="BH83" s="85"/>
      <c r="BI83" s="85"/>
      <c r="BJ83" s="85"/>
      <c r="BK83" s="85"/>
      <c r="BL83" s="85"/>
      <c r="BM83" s="85"/>
      <c r="BN83" s="85"/>
      <c r="BO83" s="85"/>
      <c r="BP83" s="85"/>
      <c r="BQ83" s="85"/>
      <c r="BR83" s="85"/>
      <c r="BS83" s="85"/>
      <c r="BT83" s="85"/>
      <c r="BU83" s="85"/>
      <c r="BV83" s="85"/>
      <c r="BW83" s="85"/>
      <c r="BX83" s="85"/>
    </row>
    <row r="84" spans="1:76" ht="12.75" customHeight="1" x14ac:dyDescent="0.25">
      <c r="D84" s="75"/>
      <c r="I84" s="111"/>
    </row>
    <row r="85" spans="1:76" ht="12.75" customHeight="1" x14ac:dyDescent="0.25">
      <c r="D85" s="19" t="s">
        <v>1095</v>
      </c>
      <c r="I85" s="111"/>
    </row>
    <row r="86" spans="1:76" s="2" customFormat="1" ht="12.75" customHeight="1" x14ac:dyDescent="0.2">
      <c r="A86" s="88"/>
      <c r="B86" s="106" t="s">
        <v>84</v>
      </c>
      <c r="C86" s="96" t="s">
        <v>1075</v>
      </c>
      <c r="D86" s="12" t="s">
        <v>1076</v>
      </c>
      <c r="E86" s="79"/>
      <c r="F86" s="12" t="s">
        <v>188</v>
      </c>
      <c r="G86" s="89">
        <f t="shared" ref="G86:G96" si="24">I86*(1-J86)</f>
        <v>1095</v>
      </c>
      <c r="H86" s="90">
        <f t="shared" ref="H86:H96" si="25">E86*G86</f>
        <v>0</v>
      </c>
      <c r="I86" s="89">
        <v>1095</v>
      </c>
      <c r="J86" s="91">
        <f t="shared" ref="J86:J96" si="26">H$17/100</f>
        <v>0</v>
      </c>
      <c r="K86" s="92">
        <v>2.0099999999999998</v>
      </c>
      <c r="L86" s="35">
        <f t="shared" ref="L86:L96" si="27">E86*K86</f>
        <v>0</v>
      </c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5"/>
      <c r="Z86" s="85"/>
      <c r="AA86" s="85"/>
      <c r="AB86" s="85"/>
      <c r="AC86" s="85"/>
      <c r="AD86" s="85"/>
      <c r="AE86" s="85"/>
      <c r="AF86" s="85"/>
      <c r="AG86" s="85"/>
      <c r="AH86" s="85"/>
      <c r="AI86" s="85"/>
      <c r="AJ86" s="85"/>
      <c r="AK86" s="85"/>
      <c r="AL86" s="85"/>
      <c r="AM86" s="85"/>
      <c r="AN86" s="85"/>
      <c r="AO86" s="85"/>
      <c r="AP86" s="85"/>
      <c r="AQ86" s="85"/>
      <c r="AR86" s="85"/>
      <c r="AS86" s="85"/>
      <c r="AT86" s="85"/>
      <c r="AU86" s="85"/>
      <c r="AV86" s="85"/>
      <c r="AW86" s="85"/>
      <c r="AX86" s="85"/>
      <c r="AY86" s="85"/>
      <c r="AZ86" s="85"/>
      <c r="BA86" s="85"/>
      <c r="BB86" s="85"/>
      <c r="BC86" s="85"/>
      <c r="BD86" s="85"/>
      <c r="BE86" s="85"/>
      <c r="BF86" s="85"/>
      <c r="BG86" s="85"/>
      <c r="BH86" s="85"/>
      <c r="BI86" s="85"/>
      <c r="BJ86" s="85"/>
      <c r="BK86" s="85"/>
      <c r="BL86" s="85"/>
      <c r="BM86" s="85"/>
      <c r="BN86" s="85"/>
      <c r="BO86" s="85"/>
      <c r="BP86" s="85"/>
      <c r="BQ86" s="85"/>
      <c r="BR86" s="85"/>
      <c r="BS86" s="85"/>
      <c r="BT86" s="85"/>
      <c r="BU86" s="85"/>
      <c r="BV86" s="85"/>
      <c r="BW86" s="85"/>
      <c r="BX86" s="85"/>
    </row>
    <row r="87" spans="1:76" s="2" customFormat="1" ht="12.75" customHeight="1" x14ac:dyDescent="0.2">
      <c r="A87" s="88"/>
      <c r="B87" s="106" t="s">
        <v>84</v>
      </c>
      <c r="C87" s="96" t="s">
        <v>1077</v>
      </c>
      <c r="D87" s="12" t="s">
        <v>1078</v>
      </c>
      <c r="E87" s="79"/>
      <c r="F87" s="12" t="s">
        <v>188</v>
      </c>
      <c r="G87" s="89">
        <f t="shared" si="24"/>
        <v>1131</v>
      </c>
      <c r="H87" s="90">
        <f t="shared" si="25"/>
        <v>0</v>
      </c>
      <c r="I87" s="89">
        <v>1131</v>
      </c>
      <c r="J87" s="91">
        <f t="shared" si="26"/>
        <v>0</v>
      </c>
      <c r="K87" s="92">
        <v>2.11</v>
      </c>
      <c r="L87" s="35">
        <f t="shared" si="27"/>
        <v>0</v>
      </c>
      <c r="M87" s="85"/>
      <c r="N87" s="85"/>
      <c r="O87" s="85"/>
      <c r="P87" s="85"/>
      <c r="Q87" s="85"/>
      <c r="R87" s="85"/>
      <c r="S87" s="85"/>
      <c r="T87" s="85"/>
      <c r="U87" s="85"/>
      <c r="V87" s="85"/>
      <c r="W87" s="85"/>
      <c r="X87" s="85"/>
      <c r="Y87" s="85"/>
      <c r="Z87" s="85"/>
      <c r="AA87" s="85"/>
      <c r="AB87" s="85"/>
      <c r="AC87" s="85"/>
      <c r="AD87" s="85"/>
      <c r="AE87" s="85"/>
      <c r="AF87" s="85"/>
      <c r="AG87" s="85"/>
      <c r="AH87" s="85"/>
      <c r="AI87" s="85"/>
      <c r="AJ87" s="85"/>
      <c r="AK87" s="85"/>
      <c r="AL87" s="85"/>
      <c r="AM87" s="85"/>
      <c r="AN87" s="85"/>
      <c r="AO87" s="85"/>
      <c r="AP87" s="85"/>
      <c r="AQ87" s="85"/>
      <c r="AR87" s="85"/>
      <c r="AS87" s="85"/>
      <c r="AT87" s="85"/>
      <c r="AU87" s="85"/>
      <c r="AV87" s="85"/>
      <c r="AW87" s="85"/>
      <c r="AX87" s="85"/>
      <c r="AY87" s="85"/>
      <c r="AZ87" s="85"/>
      <c r="BA87" s="85"/>
      <c r="BB87" s="85"/>
      <c r="BC87" s="85"/>
      <c r="BD87" s="85"/>
      <c r="BE87" s="85"/>
      <c r="BF87" s="85"/>
      <c r="BG87" s="85"/>
      <c r="BH87" s="85"/>
      <c r="BI87" s="85"/>
      <c r="BJ87" s="85"/>
      <c r="BK87" s="85"/>
      <c r="BL87" s="85"/>
      <c r="BM87" s="85"/>
      <c r="BN87" s="85"/>
      <c r="BO87" s="85"/>
      <c r="BP87" s="85"/>
      <c r="BQ87" s="85"/>
      <c r="BR87" s="85"/>
      <c r="BS87" s="85"/>
      <c r="BT87" s="85"/>
      <c r="BU87" s="85"/>
      <c r="BV87" s="85"/>
      <c r="BW87" s="85"/>
      <c r="BX87" s="85"/>
    </row>
    <row r="88" spans="1:76" s="2" customFormat="1" ht="12.75" customHeight="1" x14ac:dyDescent="0.2">
      <c r="A88" s="88"/>
      <c r="B88" s="106" t="s">
        <v>84</v>
      </c>
      <c r="C88" s="96" t="s">
        <v>1079</v>
      </c>
      <c r="D88" s="12" t="s">
        <v>1080</v>
      </c>
      <c r="E88" s="79"/>
      <c r="F88" s="12" t="s">
        <v>188</v>
      </c>
      <c r="G88" s="89">
        <f t="shared" si="24"/>
        <v>1161</v>
      </c>
      <c r="H88" s="90">
        <f t="shared" si="25"/>
        <v>0</v>
      </c>
      <c r="I88" s="89">
        <v>1161</v>
      </c>
      <c r="J88" s="91">
        <f t="shared" si="26"/>
        <v>0</v>
      </c>
      <c r="K88" s="92">
        <v>2.06</v>
      </c>
      <c r="L88" s="35">
        <f t="shared" si="27"/>
        <v>0</v>
      </c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5"/>
      <c r="X88" s="85"/>
      <c r="Y88" s="85"/>
      <c r="Z88" s="85"/>
      <c r="AA88" s="85"/>
      <c r="AB88" s="85"/>
      <c r="AC88" s="85"/>
      <c r="AD88" s="85"/>
      <c r="AE88" s="85"/>
      <c r="AF88" s="85"/>
      <c r="AG88" s="85"/>
      <c r="AH88" s="85"/>
      <c r="AI88" s="85"/>
      <c r="AJ88" s="85"/>
      <c r="AK88" s="85"/>
      <c r="AL88" s="85"/>
      <c r="AM88" s="85"/>
      <c r="AN88" s="85"/>
      <c r="AO88" s="85"/>
      <c r="AP88" s="85"/>
      <c r="AQ88" s="85"/>
      <c r="AR88" s="85"/>
      <c r="AS88" s="85"/>
      <c r="AT88" s="85"/>
      <c r="AU88" s="85"/>
      <c r="AV88" s="85"/>
      <c r="AW88" s="85"/>
      <c r="AX88" s="85"/>
      <c r="AY88" s="85"/>
      <c r="AZ88" s="85"/>
      <c r="BA88" s="85"/>
      <c r="BB88" s="85"/>
      <c r="BC88" s="85"/>
      <c r="BD88" s="85"/>
      <c r="BE88" s="85"/>
      <c r="BF88" s="85"/>
      <c r="BG88" s="85"/>
      <c r="BH88" s="85"/>
      <c r="BI88" s="85"/>
      <c r="BJ88" s="85"/>
      <c r="BK88" s="85"/>
      <c r="BL88" s="85"/>
      <c r="BM88" s="85"/>
      <c r="BN88" s="85"/>
      <c r="BO88" s="85"/>
      <c r="BP88" s="85"/>
      <c r="BQ88" s="85"/>
      <c r="BR88" s="85"/>
      <c r="BS88" s="85"/>
      <c r="BT88" s="85"/>
      <c r="BU88" s="85"/>
      <c r="BV88" s="85"/>
      <c r="BW88" s="85"/>
      <c r="BX88" s="85"/>
    </row>
    <row r="89" spans="1:76" s="2" customFormat="1" ht="12.75" customHeight="1" x14ac:dyDescent="0.2">
      <c r="A89" s="88"/>
      <c r="B89" s="106" t="s">
        <v>84</v>
      </c>
      <c r="C89" s="96" t="s">
        <v>1081</v>
      </c>
      <c r="D89" s="12" t="s">
        <v>1082</v>
      </c>
      <c r="E89" s="79"/>
      <c r="F89" s="12" t="s">
        <v>188</v>
      </c>
      <c r="G89" s="89">
        <f t="shared" si="24"/>
        <v>1289</v>
      </c>
      <c r="H89" s="90">
        <f t="shared" si="25"/>
        <v>0</v>
      </c>
      <c r="I89" s="89">
        <v>1289</v>
      </c>
      <c r="J89" s="91">
        <f t="shared" si="26"/>
        <v>0</v>
      </c>
      <c r="K89" s="92">
        <v>2.92</v>
      </c>
      <c r="L89" s="35">
        <f t="shared" si="27"/>
        <v>0</v>
      </c>
      <c r="M89" s="85"/>
      <c r="N89" s="85"/>
      <c r="O89" s="85"/>
      <c r="P89" s="85"/>
      <c r="Q89" s="85"/>
      <c r="R89" s="85"/>
      <c r="S89" s="85"/>
      <c r="T89" s="85"/>
      <c r="U89" s="85"/>
      <c r="V89" s="85"/>
      <c r="W89" s="85"/>
      <c r="X89" s="85"/>
      <c r="Y89" s="85"/>
      <c r="Z89" s="85"/>
      <c r="AA89" s="85"/>
      <c r="AB89" s="85"/>
      <c r="AC89" s="85"/>
      <c r="AD89" s="85"/>
      <c r="AE89" s="85"/>
      <c r="AF89" s="85"/>
      <c r="AG89" s="85"/>
      <c r="AH89" s="85"/>
      <c r="AI89" s="85"/>
      <c r="AJ89" s="85"/>
      <c r="AK89" s="85"/>
      <c r="AL89" s="85"/>
      <c r="AM89" s="85"/>
      <c r="AN89" s="85"/>
      <c r="AO89" s="85"/>
      <c r="AP89" s="85"/>
      <c r="AQ89" s="85"/>
      <c r="AR89" s="85"/>
      <c r="AS89" s="85"/>
      <c r="AT89" s="85"/>
      <c r="AU89" s="85"/>
      <c r="AV89" s="85"/>
      <c r="AW89" s="85"/>
      <c r="AX89" s="85"/>
      <c r="AY89" s="85"/>
      <c r="AZ89" s="85"/>
      <c r="BA89" s="85"/>
      <c r="BB89" s="85"/>
      <c r="BC89" s="85"/>
      <c r="BD89" s="85"/>
      <c r="BE89" s="85"/>
      <c r="BF89" s="85"/>
      <c r="BG89" s="85"/>
      <c r="BH89" s="85"/>
      <c r="BI89" s="85"/>
      <c r="BJ89" s="85"/>
      <c r="BK89" s="85"/>
      <c r="BL89" s="85"/>
      <c r="BM89" s="85"/>
      <c r="BN89" s="85"/>
      <c r="BO89" s="85"/>
      <c r="BP89" s="85"/>
      <c r="BQ89" s="85"/>
      <c r="BR89" s="85"/>
      <c r="BS89" s="85"/>
      <c r="BT89" s="85"/>
      <c r="BU89" s="85"/>
      <c r="BV89" s="85"/>
      <c r="BW89" s="85"/>
      <c r="BX89" s="85"/>
    </row>
    <row r="90" spans="1:76" s="2" customFormat="1" ht="12.75" customHeight="1" x14ac:dyDescent="0.2">
      <c r="A90" s="88"/>
      <c r="B90" s="106" t="s">
        <v>84</v>
      </c>
      <c r="C90" s="96" t="s">
        <v>1083</v>
      </c>
      <c r="D90" s="12" t="s">
        <v>1084</v>
      </c>
      <c r="E90" s="79"/>
      <c r="F90" s="12" t="s">
        <v>188</v>
      </c>
      <c r="G90" s="89">
        <f t="shared" si="24"/>
        <v>1366</v>
      </c>
      <c r="H90" s="90">
        <f t="shared" si="25"/>
        <v>0</v>
      </c>
      <c r="I90" s="89">
        <v>1366</v>
      </c>
      <c r="J90" s="91">
        <f t="shared" si="26"/>
        <v>0</v>
      </c>
      <c r="K90" s="92">
        <v>3.29</v>
      </c>
      <c r="L90" s="35">
        <f t="shared" si="27"/>
        <v>0</v>
      </c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  <c r="AD90" s="85"/>
      <c r="AE90" s="85"/>
      <c r="AF90" s="85"/>
      <c r="AG90" s="85"/>
      <c r="AH90" s="85"/>
      <c r="AI90" s="85"/>
      <c r="AJ90" s="85"/>
      <c r="AK90" s="85"/>
      <c r="AL90" s="85"/>
      <c r="AM90" s="85"/>
      <c r="AN90" s="85"/>
      <c r="AO90" s="85"/>
      <c r="AP90" s="85"/>
      <c r="AQ90" s="85"/>
      <c r="AR90" s="85"/>
      <c r="AS90" s="85"/>
      <c r="AT90" s="85"/>
      <c r="AU90" s="85"/>
      <c r="AV90" s="85"/>
      <c r="AW90" s="85"/>
      <c r="AX90" s="85"/>
      <c r="AY90" s="85"/>
      <c r="AZ90" s="85"/>
      <c r="BA90" s="85"/>
      <c r="BB90" s="85"/>
      <c r="BC90" s="85"/>
      <c r="BD90" s="85"/>
      <c r="BE90" s="85"/>
      <c r="BF90" s="85"/>
      <c r="BG90" s="85"/>
      <c r="BH90" s="85"/>
      <c r="BI90" s="85"/>
      <c r="BJ90" s="85"/>
      <c r="BK90" s="85"/>
      <c r="BL90" s="85"/>
      <c r="BM90" s="85"/>
      <c r="BN90" s="85"/>
      <c r="BO90" s="85"/>
      <c r="BP90" s="85"/>
      <c r="BQ90" s="85"/>
      <c r="BR90" s="85"/>
      <c r="BS90" s="85"/>
      <c r="BT90" s="85"/>
      <c r="BU90" s="85"/>
      <c r="BV90" s="85"/>
      <c r="BW90" s="85"/>
      <c r="BX90" s="85"/>
    </row>
    <row r="91" spans="1:76" s="2" customFormat="1" ht="6.95" customHeight="1" x14ac:dyDescent="0.2">
      <c r="A91" s="88"/>
      <c r="B91" s="106"/>
      <c r="C91" s="4"/>
      <c r="D91" s="12"/>
      <c r="E91" s="10"/>
      <c r="F91" s="12"/>
      <c r="G91" s="89"/>
      <c r="H91" s="32"/>
      <c r="I91" s="89"/>
      <c r="J91" s="109"/>
      <c r="K91" s="92"/>
      <c r="L91" s="35"/>
      <c r="M91" s="85"/>
      <c r="N91" s="85"/>
      <c r="O91" s="85"/>
      <c r="P91" s="85"/>
      <c r="Q91" s="85"/>
      <c r="R91" s="85"/>
      <c r="S91" s="85"/>
      <c r="T91" s="85"/>
      <c r="U91" s="85"/>
      <c r="V91" s="85"/>
      <c r="W91" s="85"/>
      <c r="X91" s="85"/>
      <c r="Y91" s="85"/>
      <c r="Z91" s="85"/>
      <c r="AA91" s="85"/>
      <c r="AB91" s="85"/>
      <c r="AC91" s="85"/>
      <c r="AD91" s="85"/>
      <c r="AE91" s="85"/>
      <c r="AF91" s="85"/>
      <c r="AG91" s="85"/>
      <c r="AH91" s="85"/>
      <c r="AI91" s="85"/>
      <c r="AJ91" s="85"/>
      <c r="AK91" s="85"/>
      <c r="AL91" s="85"/>
      <c r="AM91" s="85"/>
      <c r="AN91" s="85"/>
      <c r="AO91" s="85"/>
      <c r="AP91" s="85"/>
      <c r="AQ91" s="85"/>
      <c r="AR91" s="85"/>
      <c r="AS91" s="85"/>
      <c r="AT91" s="85"/>
      <c r="AU91" s="85"/>
      <c r="AV91" s="85"/>
      <c r="AW91" s="85"/>
      <c r="AX91" s="85"/>
      <c r="AY91" s="85"/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85"/>
      <c r="BK91" s="85"/>
      <c r="BL91" s="85"/>
      <c r="BM91" s="85"/>
      <c r="BN91" s="85"/>
      <c r="BO91" s="85"/>
      <c r="BP91" s="85"/>
      <c r="BQ91" s="85"/>
      <c r="BR91" s="85"/>
      <c r="BS91" s="85"/>
      <c r="BT91" s="85"/>
      <c r="BU91" s="85"/>
      <c r="BV91" s="85"/>
      <c r="BW91" s="85"/>
      <c r="BX91" s="85"/>
    </row>
    <row r="92" spans="1:76" s="2" customFormat="1" ht="12.75" customHeight="1" x14ac:dyDescent="0.2">
      <c r="A92" s="88"/>
      <c r="B92" s="106" t="s">
        <v>84</v>
      </c>
      <c r="C92" s="96" t="s">
        <v>1085</v>
      </c>
      <c r="D92" s="12" t="s">
        <v>1086</v>
      </c>
      <c r="E92" s="79"/>
      <c r="F92" s="12" t="s">
        <v>188</v>
      </c>
      <c r="G92" s="89">
        <f t="shared" si="24"/>
        <v>1701</v>
      </c>
      <c r="H92" s="90">
        <f t="shared" si="25"/>
        <v>0</v>
      </c>
      <c r="I92" s="89">
        <v>1701</v>
      </c>
      <c r="J92" s="91">
        <f t="shared" si="26"/>
        <v>0</v>
      </c>
      <c r="K92" s="92">
        <v>3.39</v>
      </c>
      <c r="L92" s="35">
        <f t="shared" si="27"/>
        <v>0</v>
      </c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  <c r="BM92" s="85"/>
      <c r="BN92" s="85"/>
      <c r="BO92" s="85"/>
      <c r="BP92" s="85"/>
      <c r="BQ92" s="85"/>
      <c r="BR92" s="85"/>
      <c r="BS92" s="85"/>
      <c r="BT92" s="85"/>
      <c r="BU92" s="85"/>
      <c r="BV92" s="85"/>
      <c r="BW92" s="85"/>
      <c r="BX92" s="85"/>
    </row>
    <row r="93" spans="1:76" s="2" customFormat="1" ht="12.75" customHeight="1" x14ac:dyDescent="0.2">
      <c r="A93" s="88"/>
      <c r="B93" s="106" t="s">
        <v>84</v>
      </c>
      <c r="C93" s="96" t="s">
        <v>1087</v>
      </c>
      <c r="D93" s="12" t="s">
        <v>1088</v>
      </c>
      <c r="E93" s="79"/>
      <c r="F93" s="12" t="s">
        <v>188</v>
      </c>
      <c r="G93" s="89">
        <f t="shared" si="24"/>
        <v>1744</v>
      </c>
      <c r="H93" s="90">
        <f t="shared" si="25"/>
        <v>0</v>
      </c>
      <c r="I93" s="89">
        <v>1744</v>
      </c>
      <c r="J93" s="91">
        <f t="shared" si="26"/>
        <v>0</v>
      </c>
      <c r="K93" s="92">
        <v>3.55</v>
      </c>
      <c r="L93" s="35">
        <f t="shared" si="27"/>
        <v>0</v>
      </c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5"/>
      <c r="AD93" s="85"/>
      <c r="AE93" s="85"/>
      <c r="AF93" s="85"/>
      <c r="AG93" s="85"/>
      <c r="AH93" s="85"/>
      <c r="AI93" s="85"/>
      <c r="AJ93" s="85"/>
      <c r="AK93" s="85"/>
      <c r="AL93" s="85"/>
      <c r="AM93" s="85"/>
      <c r="AN93" s="85"/>
      <c r="AO93" s="85"/>
      <c r="AP93" s="85"/>
      <c r="AQ93" s="85"/>
      <c r="AR93" s="85"/>
      <c r="AS93" s="85"/>
      <c r="AT93" s="85"/>
      <c r="AU93" s="85"/>
      <c r="AV93" s="85"/>
      <c r="AW93" s="85"/>
      <c r="AX93" s="85"/>
      <c r="AY93" s="85"/>
      <c r="AZ93" s="85"/>
      <c r="BA93" s="85"/>
      <c r="BB93" s="85"/>
      <c r="BC93" s="85"/>
      <c r="BD93" s="85"/>
      <c r="BE93" s="85"/>
      <c r="BF93" s="85"/>
      <c r="BG93" s="85"/>
      <c r="BH93" s="85"/>
      <c r="BI93" s="85"/>
      <c r="BJ93" s="85"/>
      <c r="BK93" s="85"/>
      <c r="BL93" s="85"/>
      <c r="BM93" s="85"/>
      <c r="BN93" s="85"/>
      <c r="BO93" s="85"/>
      <c r="BP93" s="85"/>
      <c r="BQ93" s="85"/>
      <c r="BR93" s="85"/>
      <c r="BS93" s="85"/>
      <c r="BT93" s="85"/>
      <c r="BU93" s="85"/>
      <c r="BV93" s="85"/>
      <c r="BW93" s="85"/>
      <c r="BX93" s="85"/>
    </row>
    <row r="94" spans="1:76" s="2" customFormat="1" ht="12.75" customHeight="1" x14ac:dyDescent="0.2">
      <c r="A94" s="88"/>
      <c r="B94" s="106" t="s">
        <v>84</v>
      </c>
      <c r="C94" s="96" t="s">
        <v>1089</v>
      </c>
      <c r="D94" s="12" t="s">
        <v>1090</v>
      </c>
      <c r="E94" s="79"/>
      <c r="F94" s="12" t="s">
        <v>188</v>
      </c>
      <c r="G94" s="89">
        <f t="shared" si="24"/>
        <v>1828</v>
      </c>
      <c r="H94" s="90">
        <f t="shared" si="25"/>
        <v>0</v>
      </c>
      <c r="I94" s="89">
        <v>1828</v>
      </c>
      <c r="J94" s="91">
        <f t="shared" si="26"/>
        <v>0</v>
      </c>
      <c r="K94" s="92">
        <v>3.95</v>
      </c>
      <c r="L94" s="35">
        <f t="shared" si="27"/>
        <v>0</v>
      </c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85"/>
      <c r="BS94" s="85"/>
      <c r="BT94" s="85"/>
      <c r="BU94" s="85"/>
      <c r="BV94" s="85"/>
      <c r="BW94" s="85"/>
      <c r="BX94" s="85"/>
    </row>
    <row r="95" spans="1:76" s="2" customFormat="1" ht="12.75" customHeight="1" x14ac:dyDescent="0.2">
      <c r="A95" s="88"/>
      <c r="B95" s="106" t="s">
        <v>84</v>
      </c>
      <c r="C95" s="96" t="s">
        <v>1091</v>
      </c>
      <c r="D95" s="12" t="s">
        <v>1092</v>
      </c>
      <c r="E95" s="79"/>
      <c r="F95" s="12" t="s">
        <v>188</v>
      </c>
      <c r="G95" s="89">
        <f t="shared" si="24"/>
        <v>1913</v>
      </c>
      <c r="H95" s="90">
        <f t="shared" si="25"/>
        <v>0</v>
      </c>
      <c r="I95" s="89">
        <v>1913</v>
      </c>
      <c r="J95" s="91">
        <f t="shared" si="26"/>
        <v>0</v>
      </c>
      <c r="K95" s="92">
        <v>4.22</v>
      </c>
      <c r="L95" s="35">
        <f t="shared" si="27"/>
        <v>0</v>
      </c>
      <c r="M95" s="85"/>
      <c r="N95" s="85"/>
      <c r="O95" s="85"/>
      <c r="P95" s="85"/>
      <c r="Q95" s="85"/>
      <c r="R95" s="85"/>
      <c r="S95" s="85"/>
      <c r="T95" s="85"/>
      <c r="U95" s="85"/>
      <c r="V95" s="85"/>
      <c r="W95" s="85"/>
      <c r="X95" s="85"/>
      <c r="Y95" s="85"/>
      <c r="Z95" s="85"/>
      <c r="AA95" s="85"/>
      <c r="AB95" s="85"/>
      <c r="AC95" s="85"/>
      <c r="AD95" s="85"/>
      <c r="AE95" s="85"/>
      <c r="AF95" s="85"/>
      <c r="AG95" s="85"/>
      <c r="AH95" s="85"/>
      <c r="AI95" s="85"/>
      <c r="AJ95" s="85"/>
      <c r="AK95" s="85"/>
      <c r="AL95" s="85"/>
      <c r="AM95" s="85"/>
      <c r="AN95" s="85"/>
      <c r="AO95" s="85"/>
      <c r="AP95" s="85"/>
      <c r="AQ95" s="85"/>
      <c r="AR95" s="85"/>
      <c r="AS95" s="85"/>
      <c r="AT95" s="85"/>
      <c r="AU95" s="85"/>
      <c r="AV95" s="85"/>
      <c r="AW95" s="85"/>
      <c r="AX95" s="85"/>
      <c r="AY95" s="85"/>
      <c r="AZ95" s="85"/>
      <c r="BA95" s="85"/>
      <c r="BB95" s="85"/>
      <c r="BC95" s="85"/>
      <c r="BD95" s="85"/>
      <c r="BE95" s="85"/>
      <c r="BF95" s="85"/>
      <c r="BG95" s="85"/>
      <c r="BH95" s="85"/>
      <c r="BI95" s="85"/>
      <c r="BJ95" s="85"/>
      <c r="BK95" s="85"/>
      <c r="BL95" s="85"/>
      <c r="BM95" s="85"/>
      <c r="BN95" s="85"/>
      <c r="BO95" s="85"/>
      <c r="BP95" s="85"/>
      <c r="BQ95" s="85"/>
      <c r="BR95" s="85"/>
      <c r="BS95" s="85"/>
      <c r="BT95" s="85"/>
      <c r="BU95" s="85"/>
      <c r="BV95" s="85"/>
      <c r="BW95" s="85"/>
      <c r="BX95" s="85"/>
    </row>
    <row r="96" spans="1:76" s="2" customFormat="1" ht="12.75" customHeight="1" x14ac:dyDescent="0.2">
      <c r="A96" s="88"/>
      <c r="B96" s="106" t="s">
        <v>84</v>
      </c>
      <c r="C96" s="96" t="s">
        <v>1093</v>
      </c>
      <c r="D96" s="12" t="s">
        <v>1094</v>
      </c>
      <c r="E96" s="79"/>
      <c r="F96" s="12" t="s">
        <v>188</v>
      </c>
      <c r="G96" s="89">
        <f t="shared" si="24"/>
        <v>1998</v>
      </c>
      <c r="H96" s="90">
        <f t="shared" si="25"/>
        <v>0</v>
      </c>
      <c r="I96" s="89">
        <v>1998</v>
      </c>
      <c r="J96" s="91">
        <f t="shared" si="26"/>
        <v>0</v>
      </c>
      <c r="K96" s="92">
        <v>4.49</v>
      </c>
      <c r="L96" s="35">
        <f t="shared" si="27"/>
        <v>0</v>
      </c>
      <c r="M96" s="85"/>
      <c r="N96" s="85"/>
      <c r="O96" s="85"/>
      <c r="P96" s="85"/>
      <c r="Q96" s="85"/>
      <c r="R96" s="85"/>
      <c r="S96" s="85"/>
      <c r="T96" s="85"/>
      <c r="U96" s="85"/>
      <c r="V96" s="85"/>
      <c r="W96" s="85"/>
      <c r="X96" s="85"/>
      <c r="Y96" s="85"/>
      <c r="Z96" s="85"/>
      <c r="AA96" s="85"/>
      <c r="AB96" s="85"/>
      <c r="AC96" s="85"/>
      <c r="AD96" s="85"/>
      <c r="AE96" s="85"/>
      <c r="AF96" s="85"/>
      <c r="AG96" s="85"/>
      <c r="AH96" s="85"/>
      <c r="AI96" s="85"/>
      <c r="AJ96" s="85"/>
      <c r="AK96" s="85"/>
      <c r="AL96" s="85"/>
      <c r="AM96" s="85"/>
      <c r="AN96" s="85"/>
      <c r="AO96" s="85"/>
      <c r="AP96" s="85"/>
      <c r="AQ96" s="85"/>
      <c r="AR96" s="85"/>
      <c r="AS96" s="85"/>
      <c r="AT96" s="85"/>
      <c r="AU96" s="85"/>
      <c r="AV96" s="85"/>
      <c r="AW96" s="85"/>
      <c r="AX96" s="85"/>
      <c r="AY96" s="85"/>
      <c r="AZ96" s="85"/>
      <c r="BA96" s="85"/>
      <c r="BB96" s="85"/>
      <c r="BC96" s="85"/>
      <c r="BD96" s="85"/>
      <c r="BE96" s="85"/>
      <c r="BF96" s="85"/>
      <c r="BG96" s="85"/>
      <c r="BH96" s="85"/>
      <c r="BI96" s="85"/>
      <c r="BJ96" s="85"/>
      <c r="BK96" s="85"/>
      <c r="BL96" s="85"/>
      <c r="BM96" s="85"/>
      <c r="BN96" s="85"/>
      <c r="BO96" s="85"/>
      <c r="BP96" s="85"/>
      <c r="BQ96" s="85"/>
      <c r="BR96" s="85"/>
      <c r="BS96" s="85"/>
      <c r="BT96" s="85"/>
      <c r="BU96" s="85"/>
      <c r="BV96" s="85"/>
      <c r="BW96" s="85"/>
      <c r="BX96" s="85"/>
    </row>
    <row r="97" spans="1:76" ht="12.75" customHeight="1" x14ac:dyDescent="0.25">
      <c r="D97" s="75"/>
      <c r="I97" s="111"/>
    </row>
    <row r="98" spans="1:76" ht="12.75" customHeight="1" x14ac:dyDescent="0.25">
      <c r="D98" s="19" t="s">
        <v>525</v>
      </c>
      <c r="I98" s="111"/>
    </row>
    <row r="99" spans="1:76" s="2" customFormat="1" ht="12.75" customHeight="1" x14ac:dyDescent="0.2">
      <c r="A99" s="88"/>
      <c r="B99" s="106" t="s">
        <v>84</v>
      </c>
      <c r="C99" s="96" t="s">
        <v>1096</v>
      </c>
      <c r="D99" s="12" t="s">
        <v>1097</v>
      </c>
      <c r="E99" s="79"/>
      <c r="F99" s="12" t="s">
        <v>188</v>
      </c>
      <c r="G99" s="89">
        <f t="shared" ref="G99:G109" si="28">I99*(1-J99)</f>
        <v>2040</v>
      </c>
      <c r="H99" s="90">
        <f t="shared" ref="H99:H109" si="29">E99*G99</f>
        <v>0</v>
      </c>
      <c r="I99" s="89">
        <v>2040</v>
      </c>
      <c r="J99" s="91">
        <f t="shared" ref="J99:J109" si="30">H$17/100</f>
        <v>0</v>
      </c>
      <c r="K99" s="92">
        <v>4.3499999999999996</v>
      </c>
      <c r="L99" s="35">
        <f t="shared" ref="L99:L109" si="31">E99*K99</f>
        <v>0</v>
      </c>
      <c r="M99" s="85"/>
      <c r="N99" s="85"/>
      <c r="O99" s="85"/>
      <c r="P99" s="85"/>
      <c r="Q99" s="85"/>
      <c r="R99" s="85"/>
      <c r="S99" s="85"/>
      <c r="T99" s="85"/>
      <c r="U99" s="85"/>
      <c r="V99" s="85"/>
      <c r="W99" s="85"/>
      <c r="X99" s="85"/>
      <c r="Y99" s="85"/>
      <c r="Z99" s="85"/>
      <c r="AA99" s="85"/>
      <c r="AB99" s="85"/>
      <c r="AC99" s="85"/>
      <c r="AD99" s="85"/>
      <c r="AE99" s="85"/>
      <c r="AF99" s="85"/>
      <c r="AG99" s="85"/>
      <c r="AH99" s="85"/>
      <c r="AI99" s="85"/>
      <c r="AJ99" s="85"/>
      <c r="AK99" s="85"/>
      <c r="AL99" s="85"/>
      <c r="AM99" s="85"/>
      <c r="AN99" s="85"/>
      <c r="AO99" s="85"/>
      <c r="AP99" s="85"/>
      <c r="AQ99" s="85"/>
      <c r="AR99" s="85"/>
      <c r="AS99" s="85"/>
      <c r="AT99" s="85"/>
      <c r="AU99" s="85"/>
      <c r="AV99" s="85"/>
      <c r="AW99" s="85"/>
      <c r="AX99" s="85"/>
      <c r="AY99" s="85"/>
      <c r="AZ99" s="85"/>
      <c r="BA99" s="85"/>
      <c r="BB99" s="85"/>
      <c r="BC99" s="85"/>
      <c r="BD99" s="85"/>
      <c r="BE99" s="85"/>
      <c r="BF99" s="85"/>
      <c r="BG99" s="85"/>
      <c r="BH99" s="85"/>
      <c r="BI99" s="85"/>
      <c r="BJ99" s="85"/>
      <c r="BK99" s="85"/>
      <c r="BL99" s="85"/>
      <c r="BM99" s="85"/>
      <c r="BN99" s="85"/>
      <c r="BO99" s="85"/>
      <c r="BP99" s="85"/>
      <c r="BQ99" s="85"/>
      <c r="BR99" s="85"/>
      <c r="BS99" s="85"/>
      <c r="BT99" s="85"/>
      <c r="BU99" s="85"/>
      <c r="BV99" s="85"/>
      <c r="BW99" s="85"/>
      <c r="BX99" s="85"/>
    </row>
    <row r="100" spans="1:76" s="2" customFormat="1" ht="12.75" customHeight="1" x14ac:dyDescent="0.2">
      <c r="A100" s="88"/>
      <c r="B100" s="106" t="s">
        <v>84</v>
      </c>
      <c r="C100" s="96" t="s">
        <v>1098</v>
      </c>
      <c r="D100" s="12" t="s">
        <v>1099</v>
      </c>
      <c r="E100" s="79"/>
      <c r="F100" s="12" t="s">
        <v>188</v>
      </c>
      <c r="G100" s="89">
        <f t="shared" si="28"/>
        <v>2314.5</v>
      </c>
      <c r="H100" s="90">
        <f t="shared" si="29"/>
        <v>0</v>
      </c>
      <c r="I100" s="89">
        <v>2314.5</v>
      </c>
      <c r="J100" s="91">
        <f t="shared" si="30"/>
        <v>0</v>
      </c>
      <c r="K100" s="92">
        <v>5.21</v>
      </c>
      <c r="L100" s="35">
        <f t="shared" si="31"/>
        <v>0</v>
      </c>
      <c r="M100" s="85"/>
      <c r="N100" s="85"/>
      <c r="O100" s="85"/>
      <c r="P100" s="85"/>
      <c r="Q100" s="85"/>
      <c r="R100" s="85"/>
      <c r="S100" s="85"/>
      <c r="T100" s="85"/>
      <c r="U100" s="85"/>
      <c r="V100" s="85"/>
      <c r="W100" s="85"/>
      <c r="X100" s="85"/>
      <c r="Y100" s="85"/>
      <c r="Z100" s="85"/>
      <c r="AA100" s="85"/>
      <c r="AB100" s="85"/>
      <c r="AC100" s="85"/>
      <c r="AD100" s="85"/>
      <c r="AE100" s="85"/>
      <c r="AF100" s="85"/>
      <c r="AG100" s="85"/>
      <c r="AH100" s="85"/>
      <c r="AI100" s="85"/>
      <c r="AJ100" s="85"/>
      <c r="AK100" s="85"/>
      <c r="AL100" s="85"/>
      <c r="AM100" s="85"/>
      <c r="AN100" s="85"/>
      <c r="AO100" s="85"/>
      <c r="AP100" s="85"/>
      <c r="AQ100" s="85"/>
      <c r="AR100" s="85"/>
      <c r="AS100" s="85"/>
      <c r="AT100" s="85"/>
      <c r="AU100" s="85"/>
      <c r="AV100" s="85"/>
      <c r="AW100" s="85"/>
      <c r="AX100" s="85"/>
      <c r="AY100" s="85"/>
      <c r="AZ100" s="85"/>
      <c r="BA100" s="85"/>
      <c r="BB100" s="85"/>
      <c r="BC100" s="85"/>
      <c r="BD100" s="85"/>
      <c r="BE100" s="85"/>
      <c r="BF100" s="85"/>
      <c r="BG100" s="85"/>
      <c r="BH100" s="85"/>
      <c r="BI100" s="85"/>
      <c r="BJ100" s="85"/>
      <c r="BK100" s="85"/>
      <c r="BL100" s="85"/>
      <c r="BM100" s="85"/>
      <c r="BN100" s="85"/>
      <c r="BO100" s="85"/>
      <c r="BP100" s="85"/>
      <c r="BQ100" s="85"/>
      <c r="BR100" s="85"/>
      <c r="BS100" s="85"/>
      <c r="BT100" s="85"/>
      <c r="BU100" s="85"/>
      <c r="BV100" s="85"/>
      <c r="BW100" s="85"/>
      <c r="BX100" s="85"/>
    </row>
    <row r="101" spans="1:76" s="2" customFormat="1" ht="12.75" customHeight="1" x14ac:dyDescent="0.2">
      <c r="A101" s="88"/>
      <c r="B101" s="106" t="s">
        <v>84</v>
      </c>
      <c r="C101" s="96" t="s">
        <v>1100</v>
      </c>
      <c r="D101" s="12" t="s">
        <v>1101</v>
      </c>
      <c r="E101" s="79"/>
      <c r="F101" s="12" t="s">
        <v>188</v>
      </c>
      <c r="G101" s="89">
        <f t="shared" si="28"/>
        <v>2567</v>
      </c>
      <c r="H101" s="90">
        <f t="shared" si="29"/>
        <v>0</v>
      </c>
      <c r="I101" s="89">
        <v>2567</v>
      </c>
      <c r="J101" s="91">
        <f t="shared" si="30"/>
        <v>0</v>
      </c>
      <c r="K101" s="92">
        <v>5.74</v>
      </c>
      <c r="L101" s="35">
        <f t="shared" si="31"/>
        <v>0</v>
      </c>
      <c r="M101" s="85"/>
      <c r="N101" s="85"/>
      <c r="O101" s="85"/>
      <c r="P101" s="85"/>
      <c r="Q101" s="85"/>
      <c r="R101" s="85"/>
      <c r="S101" s="85"/>
      <c r="T101" s="85"/>
      <c r="U101" s="85"/>
      <c r="V101" s="85"/>
      <c r="W101" s="85"/>
      <c r="X101" s="85"/>
      <c r="Y101" s="85"/>
      <c r="Z101" s="85"/>
      <c r="AA101" s="85"/>
      <c r="AB101" s="85"/>
      <c r="AC101" s="85"/>
      <c r="AD101" s="85"/>
      <c r="AE101" s="85"/>
      <c r="AF101" s="85"/>
      <c r="AG101" s="85"/>
      <c r="AH101" s="85"/>
      <c r="AI101" s="85"/>
      <c r="AJ101" s="85"/>
      <c r="AK101" s="85"/>
      <c r="AL101" s="85"/>
      <c r="AM101" s="85"/>
      <c r="AN101" s="85"/>
      <c r="AO101" s="85"/>
      <c r="AP101" s="85"/>
      <c r="AQ101" s="85"/>
      <c r="AR101" s="85"/>
      <c r="AS101" s="85"/>
      <c r="AT101" s="85"/>
      <c r="AU101" s="85"/>
      <c r="AV101" s="85"/>
      <c r="AW101" s="85"/>
      <c r="AX101" s="85"/>
      <c r="AY101" s="85"/>
      <c r="AZ101" s="85"/>
      <c r="BA101" s="85"/>
      <c r="BB101" s="85"/>
      <c r="BC101" s="85"/>
      <c r="BD101" s="85"/>
      <c r="BE101" s="85"/>
      <c r="BF101" s="85"/>
      <c r="BG101" s="85"/>
      <c r="BH101" s="85"/>
      <c r="BI101" s="85"/>
      <c r="BJ101" s="85"/>
      <c r="BK101" s="85"/>
      <c r="BL101" s="85"/>
      <c r="BM101" s="85"/>
      <c r="BN101" s="85"/>
      <c r="BO101" s="85"/>
      <c r="BP101" s="85"/>
      <c r="BQ101" s="85"/>
      <c r="BR101" s="85"/>
      <c r="BS101" s="85"/>
      <c r="BT101" s="85"/>
      <c r="BU101" s="85"/>
      <c r="BV101" s="85"/>
      <c r="BW101" s="85"/>
      <c r="BX101" s="85"/>
    </row>
    <row r="102" spans="1:76" s="2" customFormat="1" ht="12.75" customHeight="1" x14ac:dyDescent="0.2">
      <c r="A102" s="88"/>
      <c r="B102" s="106" t="s">
        <v>84</v>
      </c>
      <c r="C102" s="96" t="s">
        <v>1102</v>
      </c>
      <c r="D102" s="12" t="s">
        <v>1103</v>
      </c>
      <c r="E102" s="79"/>
      <c r="F102" s="12" t="s">
        <v>188</v>
      </c>
      <c r="G102" s="89">
        <f t="shared" si="28"/>
        <v>2790</v>
      </c>
      <c r="H102" s="90">
        <f t="shared" si="29"/>
        <v>0</v>
      </c>
      <c r="I102" s="89">
        <v>2790</v>
      </c>
      <c r="J102" s="91">
        <f t="shared" si="30"/>
        <v>0</v>
      </c>
      <c r="K102" s="92">
        <v>6.85</v>
      </c>
      <c r="L102" s="35">
        <f t="shared" si="31"/>
        <v>0</v>
      </c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5"/>
      <c r="X102" s="85"/>
      <c r="Y102" s="85"/>
      <c r="Z102" s="85"/>
      <c r="AA102" s="85"/>
      <c r="AB102" s="85"/>
      <c r="AC102" s="85"/>
      <c r="AD102" s="85"/>
      <c r="AE102" s="85"/>
      <c r="AF102" s="85"/>
      <c r="AG102" s="85"/>
      <c r="AH102" s="85"/>
      <c r="AI102" s="85"/>
      <c r="AJ102" s="85"/>
      <c r="AK102" s="85"/>
      <c r="AL102" s="85"/>
      <c r="AM102" s="85"/>
      <c r="AN102" s="85"/>
      <c r="AO102" s="85"/>
      <c r="AP102" s="85"/>
      <c r="AQ102" s="85"/>
      <c r="AR102" s="85"/>
      <c r="AS102" s="85"/>
      <c r="AT102" s="85"/>
      <c r="AU102" s="85"/>
      <c r="AV102" s="85"/>
      <c r="AW102" s="85"/>
      <c r="AX102" s="85"/>
      <c r="AY102" s="85"/>
      <c r="AZ102" s="85"/>
      <c r="BA102" s="85"/>
      <c r="BB102" s="85"/>
      <c r="BC102" s="85"/>
      <c r="BD102" s="85"/>
      <c r="BE102" s="85"/>
      <c r="BF102" s="85"/>
      <c r="BG102" s="85"/>
      <c r="BH102" s="85"/>
      <c r="BI102" s="85"/>
      <c r="BJ102" s="85"/>
      <c r="BK102" s="85"/>
      <c r="BL102" s="85"/>
      <c r="BM102" s="85"/>
      <c r="BN102" s="85"/>
      <c r="BO102" s="85"/>
      <c r="BP102" s="85"/>
      <c r="BQ102" s="85"/>
      <c r="BR102" s="85"/>
      <c r="BS102" s="85"/>
      <c r="BT102" s="85"/>
      <c r="BU102" s="85"/>
      <c r="BV102" s="85"/>
      <c r="BW102" s="85"/>
      <c r="BX102" s="85"/>
    </row>
    <row r="103" spans="1:76" s="2" customFormat="1" ht="12.75" customHeight="1" x14ac:dyDescent="0.2">
      <c r="A103" s="88"/>
      <c r="B103" s="106" t="s">
        <v>84</v>
      </c>
      <c r="C103" s="96" t="s">
        <v>1104</v>
      </c>
      <c r="D103" s="12" t="s">
        <v>1105</v>
      </c>
      <c r="E103" s="79"/>
      <c r="F103" s="12" t="s">
        <v>188</v>
      </c>
      <c r="G103" s="89">
        <f t="shared" si="28"/>
        <v>3290</v>
      </c>
      <c r="H103" s="90">
        <f t="shared" si="29"/>
        <v>0</v>
      </c>
      <c r="I103" s="89">
        <v>3290</v>
      </c>
      <c r="J103" s="91">
        <f t="shared" si="30"/>
        <v>0</v>
      </c>
      <c r="K103" s="92">
        <v>8.2899999999999991</v>
      </c>
      <c r="L103" s="35">
        <f t="shared" si="31"/>
        <v>0</v>
      </c>
      <c r="M103" s="85"/>
      <c r="N103" s="85"/>
      <c r="O103" s="85"/>
      <c r="P103" s="85"/>
      <c r="Q103" s="85"/>
      <c r="R103" s="85"/>
      <c r="S103" s="85"/>
      <c r="T103" s="85"/>
      <c r="U103" s="85"/>
      <c r="V103" s="85"/>
      <c r="W103" s="85"/>
      <c r="X103" s="85"/>
      <c r="Y103" s="85"/>
      <c r="Z103" s="85"/>
      <c r="AA103" s="85"/>
      <c r="AB103" s="85"/>
      <c r="AC103" s="85"/>
      <c r="AD103" s="85"/>
      <c r="AE103" s="85"/>
      <c r="AF103" s="85"/>
      <c r="AG103" s="85"/>
      <c r="AH103" s="85"/>
      <c r="AI103" s="85"/>
      <c r="AJ103" s="85"/>
      <c r="AK103" s="85"/>
      <c r="AL103" s="85"/>
      <c r="AM103" s="85"/>
      <c r="AN103" s="85"/>
      <c r="AO103" s="85"/>
      <c r="AP103" s="85"/>
      <c r="AQ103" s="85"/>
      <c r="AR103" s="85"/>
      <c r="AS103" s="85"/>
      <c r="AT103" s="85"/>
      <c r="AU103" s="85"/>
      <c r="AV103" s="85"/>
      <c r="AW103" s="85"/>
      <c r="AX103" s="85"/>
      <c r="AY103" s="85"/>
      <c r="AZ103" s="85"/>
      <c r="BA103" s="85"/>
      <c r="BB103" s="85"/>
      <c r="BC103" s="85"/>
      <c r="BD103" s="85"/>
      <c r="BE103" s="85"/>
      <c r="BF103" s="85"/>
      <c r="BG103" s="85"/>
      <c r="BH103" s="85"/>
      <c r="BI103" s="85"/>
      <c r="BJ103" s="85"/>
      <c r="BK103" s="85"/>
      <c r="BL103" s="85"/>
      <c r="BM103" s="85"/>
      <c r="BN103" s="85"/>
      <c r="BO103" s="85"/>
      <c r="BP103" s="85"/>
      <c r="BQ103" s="85"/>
      <c r="BR103" s="85"/>
      <c r="BS103" s="85"/>
      <c r="BT103" s="85"/>
      <c r="BU103" s="85"/>
      <c r="BV103" s="85"/>
      <c r="BW103" s="85"/>
      <c r="BX103" s="85"/>
    </row>
    <row r="104" spans="1:76" s="2" customFormat="1" ht="6.95" customHeight="1" x14ac:dyDescent="0.2">
      <c r="A104" s="88"/>
      <c r="B104" s="106"/>
      <c r="C104" s="4"/>
      <c r="D104" s="12"/>
      <c r="E104" s="10"/>
      <c r="F104" s="12"/>
      <c r="G104" s="89"/>
      <c r="H104" s="32"/>
      <c r="I104" s="89"/>
      <c r="J104" s="109"/>
      <c r="K104" s="92"/>
      <c r="L104" s="3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  <c r="BH104" s="85"/>
      <c r="BI104" s="85"/>
      <c r="BJ104" s="85"/>
      <c r="BK104" s="85"/>
      <c r="BL104" s="85"/>
      <c r="BM104" s="85"/>
      <c r="BN104" s="85"/>
      <c r="BO104" s="85"/>
      <c r="BP104" s="85"/>
      <c r="BQ104" s="85"/>
      <c r="BR104" s="85"/>
      <c r="BS104" s="85"/>
      <c r="BT104" s="85"/>
      <c r="BU104" s="85"/>
      <c r="BV104" s="85"/>
      <c r="BW104" s="85"/>
      <c r="BX104" s="85"/>
    </row>
    <row r="105" spans="1:76" s="2" customFormat="1" ht="12.75" customHeight="1" x14ac:dyDescent="0.2">
      <c r="A105" s="88"/>
      <c r="B105" s="106" t="s">
        <v>84</v>
      </c>
      <c r="C105" s="96" t="s">
        <v>1106</v>
      </c>
      <c r="D105" s="12" t="s">
        <v>1107</v>
      </c>
      <c r="E105" s="79"/>
      <c r="F105" s="12" t="s">
        <v>188</v>
      </c>
      <c r="G105" s="89">
        <f t="shared" si="28"/>
        <v>2606</v>
      </c>
      <c r="H105" s="90">
        <f t="shared" si="29"/>
        <v>0</v>
      </c>
      <c r="I105" s="89">
        <v>2606</v>
      </c>
      <c r="J105" s="91">
        <f t="shared" si="30"/>
        <v>0</v>
      </c>
      <c r="K105" s="92">
        <v>6.94</v>
      </c>
      <c r="L105" s="35">
        <f t="shared" si="31"/>
        <v>0</v>
      </c>
      <c r="M105" s="85"/>
      <c r="N105" s="85"/>
      <c r="O105" s="85"/>
      <c r="P105" s="85"/>
      <c r="Q105" s="85"/>
      <c r="R105" s="85"/>
      <c r="S105" s="85"/>
      <c r="T105" s="85"/>
      <c r="U105" s="85"/>
      <c r="V105" s="85"/>
      <c r="W105" s="85"/>
      <c r="X105" s="85"/>
      <c r="Y105" s="85"/>
      <c r="Z105" s="85"/>
      <c r="AA105" s="85"/>
      <c r="AB105" s="85"/>
      <c r="AC105" s="85"/>
      <c r="AD105" s="85"/>
      <c r="AE105" s="85"/>
      <c r="AF105" s="85"/>
      <c r="AG105" s="85"/>
      <c r="AH105" s="85"/>
      <c r="AI105" s="85"/>
      <c r="AJ105" s="85"/>
      <c r="AK105" s="85"/>
      <c r="AL105" s="85"/>
      <c r="AM105" s="85"/>
      <c r="AN105" s="85"/>
      <c r="AO105" s="85"/>
      <c r="AP105" s="85"/>
      <c r="AQ105" s="85"/>
      <c r="AR105" s="85"/>
      <c r="AS105" s="85"/>
      <c r="AT105" s="85"/>
      <c r="AU105" s="85"/>
      <c r="AV105" s="85"/>
      <c r="AW105" s="85"/>
      <c r="AX105" s="85"/>
      <c r="AY105" s="85"/>
      <c r="AZ105" s="85"/>
      <c r="BA105" s="85"/>
      <c r="BB105" s="85"/>
      <c r="BC105" s="85"/>
      <c r="BD105" s="85"/>
      <c r="BE105" s="85"/>
      <c r="BF105" s="85"/>
      <c r="BG105" s="85"/>
      <c r="BH105" s="85"/>
      <c r="BI105" s="85"/>
      <c r="BJ105" s="85"/>
      <c r="BK105" s="85"/>
      <c r="BL105" s="85"/>
      <c r="BM105" s="85"/>
      <c r="BN105" s="85"/>
      <c r="BO105" s="85"/>
      <c r="BP105" s="85"/>
      <c r="BQ105" s="85"/>
      <c r="BR105" s="85"/>
      <c r="BS105" s="85"/>
      <c r="BT105" s="85"/>
      <c r="BU105" s="85"/>
      <c r="BV105" s="85"/>
      <c r="BW105" s="85"/>
      <c r="BX105" s="85"/>
    </row>
    <row r="106" spans="1:76" s="2" customFormat="1" ht="12.75" customHeight="1" x14ac:dyDescent="0.2">
      <c r="A106" s="88"/>
      <c r="B106" s="106" t="s">
        <v>84</v>
      </c>
      <c r="C106" s="96" t="s">
        <v>1108</v>
      </c>
      <c r="D106" s="12" t="s">
        <v>1109</v>
      </c>
      <c r="E106" s="79"/>
      <c r="F106" s="12" t="s">
        <v>188</v>
      </c>
      <c r="G106" s="89">
        <f t="shared" si="28"/>
        <v>2807.5</v>
      </c>
      <c r="H106" s="90">
        <f t="shared" si="29"/>
        <v>0</v>
      </c>
      <c r="I106" s="89">
        <v>2807.5</v>
      </c>
      <c r="J106" s="91">
        <f t="shared" si="30"/>
        <v>0</v>
      </c>
      <c r="K106" s="92">
        <v>7.32</v>
      </c>
      <c r="L106" s="35">
        <f t="shared" si="31"/>
        <v>0</v>
      </c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5"/>
      <c r="X106" s="85"/>
      <c r="Y106" s="85"/>
      <c r="Z106" s="85"/>
      <c r="AA106" s="85"/>
      <c r="AB106" s="85"/>
      <c r="AC106" s="85"/>
      <c r="AD106" s="85"/>
      <c r="AE106" s="85"/>
      <c r="AF106" s="85"/>
      <c r="AG106" s="85"/>
      <c r="AH106" s="85"/>
      <c r="AI106" s="85"/>
      <c r="AJ106" s="85"/>
      <c r="AK106" s="85"/>
      <c r="AL106" s="85"/>
      <c r="AM106" s="85"/>
      <c r="AN106" s="85"/>
      <c r="AO106" s="85"/>
      <c r="AP106" s="85"/>
      <c r="AQ106" s="85"/>
      <c r="AR106" s="85"/>
      <c r="AS106" s="85"/>
      <c r="AT106" s="85"/>
      <c r="AU106" s="85"/>
      <c r="AV106" s="85"/>
      <c r="AW106" s="85"/>
      <c r="AX106" s="85"/>
      <c r="AY106" s="85"/>
      <c r="AZ106" s="85"/>
      <c r="BA106" s="85"/>
      <c r="BB106" s="85"/>
      <c r="BC106" s="85"/>
      <c r="BD106" s="85"/>
      <c r="BE106" s="85"/>
      <c r="BF106" s="85"/>
      <c r="BG106" s="85"/>
      <c r="BH106" s="85"/>
      <c r="BI106" s="85"/>
      <c r="BJ106" s="85"/>
      <c r="BK106" s="85"/>
      <c r="BL106" s="85"/>
      <c r="BM106" s="85"/>
      <c r="BN106" s="85"/>
      <c r="BO106" s="85"/>
      <c r="BP106" s="85"/>
      <c r="BQ106" s="85"/>
      <c r="BR106" s="85"/>
      <c r="BS106" s="85"/>
      <c r="BT106" s="85"/>
      <c r="BU106" s="85"/>
      <c r="BV106" s="85"/>
      <c r="BW106" s="85"/>
      <c r="BX106" s="85"/>
    </row>
    <row r="107" spans="1:76" s="2" customFormat="1" ht="12.75" customHeight="1" x14ac:dyDescent="0.2">
      <c r="A107" s="88"/>
      <c r="B107" s="106" t="s">
        <v>84</v>
      </c>
      <c r="C107" s="96" t="s">
        <v>1110</v>
      </c>
      <c r="D107" s="12" t="s">
        <v>1111</v>
      </c>
      <c r="E107" s="79"/>
      <c r="F107" s="12" t="s">
        <v>188</v>
      </c>
      <c r="G107" s="89">
        <f t="shared" si="28"/>
        <v>3124.5</v>
      </c>
      <c r="H107" s="90">
        <f t="shared" si="29"/>
        <v>0</v>
      </c>
      <c r="I107" s="89">
        <v>3124.5</v>
      </c>
      <c r="J107" s="91">
        <f t="shared" si="30"/>
        <v>0</v>
      </c>
      <c r="K107" s="92">
        <v>8.08</v>
      </c>
      <c r="L107" s="35">
        <f t="shared" si="31"/>
        <v>0</v>
      </c>
      <c r="M107" s="85"/>
      <c r="N107" s="85"/>
      <c r="O107" s="85"/>
      <c r="P107" s="85"/>
      <c r="Q107" s="85"/>
      <c r="R107" s="85"/>
      <c r="S107" s="85"/>
      <c r="T107" s="85"/>
      <c r="U107" s="85"/>
      <c r="V107" s="85"/>
      <c r="W107" s="85"/>
      <c r="X107" s="85"/>
      <c r="Y107" s="85"/>
      <c r="Z107" s="85"/>
      <c r="AA107" s="85"/>
      <c r="AB107" s="85"/>
      <c r="AC107" s="85"/>
      <c r="AD107" s="85"/>
      <c r="AE107" s="85"/>
      <c r="AF107" s="85"/>
      <c r="AG107" s="85"/>
      <c r="AH107" s="85"/>
      <c r="AI107" s="85"/>
      <c r="AJ107" s="85"/>
      <c r="AK107" s="85"/>
      <c r="AL107" s="85"/>
      <c r="AM107" s="85"/>
      <c r="AN107" s="85"/>
      <c r="AO107" s="85"/>
      <c r="AP107" s="85"/>
      <c r="AQ107" s="85"/>
      <c r="AR107" s="85"/>
      <c r="AS107" s="85"/>
      <c r="AT107" s="85"/>
      <c r="AU107" s="85"/>
      <c r="AV107" s="85"/>
      <c r="AW107" s="85"/>
      <c r="AX107" s="85"/>
      <c r="AY107" s="85"/>
      <c r="AZ107" s="85"/>
      <c r="BA107" s="85"/>
      <c r="BB107" s="85"/>
      <c r="BC107" s="85"/>
      <c r="BD107" s="85"/>
      <c r="BE107" s="85"/>
      <c r="BF107" s="85"/>
      <c r="BG107" s="85"/>
      <c r="BH107" s="85"/>
      <c r="BI107" s="85"/>
      <c r="BJ107" s="85"/>
      <c r="BK107" s="85"/>
      <c r="BL107" s="85"/>
      <c r="BM107" s="85"/>
      <c r="BN107" s="85"/>
      <c r="BO107" s="85"/>
      <c r="BP107" s="85"/>
      <c r="BQ107" s="85"/>
      <c r="BR107" s="85"/>
      <c r="BS107" s="85"/>
      <c r="BT107" s="85"/>
      <c r="BU107" s="85"/>
      <c r="BV107" s="85"/>
      <c r="BW107" s="85"/>
      <c r="BX107" s="85"/>
    </row>
    <row r="108" spans="1:76" s="2" customFormat="1" ht="12.75" customHeight="1" x14ac:dyDescent="0.2">
      <c r="A108" s="88"/>
      <c r="B108" s="106" t="s">
        <v>84</v>
      </c>
      <c r="C108" s="96" t="s">
        <v>1112</v>
      </c>
      <c r="D108" s="12" t="s">
        <v>1113</v>
      </c>
      <c r="E108" s="79"/>
      <c r="F108" s="12" t="s">
        <v>188</v>
      </c>
      <c r="G108" s="89">
        <f t="shared" si="28"/>
        <v>3349</v>
      </c>
      <c r="H108" s="90">
        <f t="shared" si="29"/>
        <v>0</v>
      </c>
      <c r="I108" s="89">
        <v>3349</v>
      </c>
      <c r="J108" s="91">
        <f t="shared" si="30"/>
        <v>0</v>
      </c>
      <c r="K108" s="92">
        <v>9.2899999999999991</v>
      </c>
      <c r="L108" s="35">
        <f t="shared" si="31"/>
        <v>0</v>
      </c>
      <c r="M108" s="85"/>
      <c r="N108" s="85"/>
      <c r="O108" s="85"/>
      <c r="P108" s="85"/>
      <c r="Q108" s="85"/>
      <c r="R108" s="85"/>
      <c r="S108" s="85"/>
      <c r="T108" s="85"/>
      <c r="U108" s="85"/>
      <c r="V108" s="85"/>
      <c r="W108" s="85"/>
      <c r="X108" s="85"/>
      <c r="Y108" s="85"/>
      <c r="Z108" s="85"/>
      <c r="AA108" s="85"/>
      <c r="AB108" s="85"/>
      <c r="AC108" s="85"/>
      <c r="AD108" s="85"/>
      <c r="AE108" s="85"/>
      <c r="AF108" s="85"/>
      <c r="AG108" s="85"/>
      <c r="AH108" s="85"/>
      <c r="AI108" s="85"/>
      <c r="AJ108" s="85"/>
      <c r="AK108" s="85"/>
      <c r="AL108" s="85"/>
      <c r="AM108" s="85"/>
      <c r="AN108" s="85"/>
      <c r="AO108" s="85"/>
      <c r="AP108" s="85"/>
      <c r="AQ108" s="85"/>
      <c r="AR108" s="85"/>
      <c r="AS108" s="85"/>
      <c r="AT108" s="85"/>
      <c r="AU108" s="85"/>
      <c r="AV108" s="85"/>
      <c r="AW108" s="85"/>
      <c r="AX108" s="85"/>
      <c r="AY108" s="85"/>
      <c r="AZ108" s="85"/>
      <c r="BA108" s="85"/>
      <c r="BB108" s="85"/>
      <c r="BC108" s="85"/>
      <c r="BD108" s="85"/>
      <c r="BE108" s="85"/>
      <c r="BF108" s="85"/>
      <c r="BG108" s="85"/>
      <c r="BH108" s="85"/>
      <c r="BI108" s="85"/>
      <c r="BJ108" s="85"/>
      <c r="BK108" s="85"/>
      <c r="BL108" s="85"/>
      <c r="BM108" s="85"/>
      <c r="BN108" s="85"/>
      <c r="BO108" s="85"/>
      <c r="BP108" s="85"/>
      <c r="BQ108" s="85"/>
      <c r="BR108" s="85"/>
      <c r="BS108" s="85"/>
      <c r="BT108" s="85"/>
      <c r="BU108" s="85"/>
      <c r="BV108" s="85"/>
      <c r="BW108" s="85"/>
      <c r="BX108" s="85"/>
    </row>
    <row r="109" spans="1:76" s="2" customFormat="1" ht="12.75" customHeight="1" x14ac:dyDescent="0.2">
      <c r="A109" s="88"/>
      <c r="B109" s="106" t="s">
        <v>84</v>
      </c>
      <c r="C109" s="96" t="s">
        <v>1114</v>
      </c>
      <c r="D109" s="12" t="s">
        <v>1115</v>
      </c>
      <c r="E109" s="79"/>
      <c r="F109" s="12" t="s">
        <v>188</v>
      </c>
      <c r="G109" s="89">
        <f t="shared" si="28"/>
        <v>3721</v>
      </c>
      <c r="H109" s="90">
        <f t="shared" si="29"/>
        <v>0</v>
      </c>
      <c r="I109" s="89">
        <v>3721</v>
      </c>
      <c r="J109" s="91">
        <f t="shared" si="30"/>
        <v>0</v>
      </c>
      <c r="K109" s="92">
        <v>10.14</v>
      </c>
      <c r="L109" s="35">
        <f t="shared" si="31"/>
        <v>0</v>
      </c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5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5"/>
      <c r="AL109" s="85"/>
      <c r="AM109" s="85"/>
      <c r="AN109" s="85"/>
      <c r="AO109" s="85"/>
      <c r="AP109" s="85"/>
      <c r="AQ109" s="85"/>
      <c r="AR109" s="85"/>
      <c r="AS109" s="85"/>
      <c r="AT109" s="85"/>
      <c r="AU109" s="85"/>
      <c r="AV109" s="85"/>
      <c r="AW109" s="85"/>
      <c r="AX109" s="85"/>
      <c r="AY109" s="85"/>
      <c r="AZ109" s="85"/>
      <c r="BA109" s="85"/>
      <c r="BB109" s="85"/>
      <c r="BC109" s="85"/>
      <c r="BD109" s="85"/>
      <c r="BE109" s="85"/>
      <c r="BF109" s="85"/>
      <c r="BG109" s="85"/>
      <c r="BH109" s="85"/>
      <c r="BI109" s="85"/>
      <c r="BJ109" s="85"/>
      <c r="BK109" s="85"/>
      <c r="BL109" s="85"/>
      <c r="BM109" s="85"/>
      <c r="BN109" s="85"/>
      <c r="BO109" s="85"/>
      <c r="BP109" s="85"/>
      <c r="BQ109" s="85"/>
      <c r="BR109" s="85"/>
      <c r="BS109" s="85"/>
      <c r="BT109" s="85"/>
      <c r="BU109" s="85"/>
      <c r="BV109" s="85"/>
      <c r="BW109" s="85"/>
      <c r="BX109" s="85"/>
    </row>
    <row r="110" spans="1:76" ht="12.75" customHeight="1" x14ac:dyDescent="0.25">
      <c r="I110" s="111"/>
    </row>
    <row r="111" spans="1:76" ht="12.75" customHeight="1" x14ac:dyDescent="0.25">
      <c r="D111" s="19" t="s">
        <v>524</v>
      </c>
      <c r="I111" s="111"/>
    </row>
    <row r="112" spans="1:76" s="2" customFormat="1" ht="12.75" customHeight="1" x14ac:dyDescent="0.2">
      <c r="A112" s="88"/>
      <c r="B112" s="106" t="s">
        <v>84</v>
      </c>
      <c r="C112" s="96" t="s">
        <v>508</v>
      </c>
      <c r="D112" s="12" t="s">
        <v>509</v>
      </c>
      <c r="E112" s="79"/>
      <c r="F112" s="12" t="s">
        <v>188</v>
      </c>
      <c r="G112" s="89">
        <f t="shared" ref="G112:G118" si="32">I112*(1-J112)</f>
        <v>201</v>
      </c>
      <c r="H112" s="90">
        <f t="shared" ref="H112:H119" si="33">E112*G112</f>
        <v>0</v>
      </c>
      <c r="I112" s="89">
        <v>201</v>
      </c>
      <c r="J112" s="91">
        <f t="shared" ref="J112:J119" si="34">H$17/100</f>
        <v>0</v>
      </c>
      <c r="K112" s="92">
        <v>0.53</v>
      </c>
      <c r="L112" s="35">
        <f t="shared" ref="L112:L119" si="35">E112*K112</f>
        <v>0</v>
      </c>
      <c r="M112" s="85"/>
      <c r="N112" s="85"/>
      <c r="O112" s="85"/>
      <c r="P112" s="85"/>
      <c r="Q112" s="85"/>
      <c r="R112" s="85"/>
      <c r="S112" s="85"/>
      <c r="T112" s="85"/>
      <c r="U112" s="85"/>
      <c r="V112" s="85"/>
      <c r="W112" s="85"/>
      <c r="X112" s="85"/>
      <c r="Y112" s="85"/>
      <c r="Z112" s="85"/>
      <c r="AA112" s="85"/>
      <c r="AB112" s="85"/>
      <c r="AC112" s="85"/>
      <c r="AD112" s="85"/>
      <c r="AE112" s="85"/>
      <c r="AF112" s="85"/>
      <c r="AG112" s="85"/>
      <c r="AH112" s="85"/>
      <c r="AI112" s="85"/>
      <c r="AJ112" s="85"/>
      <c r="AK112" s="85"/>
      <c r="AL112" s="85"/>
      <c r="AM112" s="85"/>
      <c r="AN112" s="85"/>
      <c r="AO112" s="85"/>
      <c r="AP112" s="85"/>
      <c r="AQ112" s="85"/>
      <c r="AR112" s="85"/>
      <c r="AS112" s="85"/>
      <c r="AT112" s="85"/>
      <c r="AU112" s="85"/>
      <c r="AV112" s="85"/>
      <c r="AW112" s="85"/>
      <c r="AX112" s="85"/>
      <c r="AY112" s="85"/>
      <c r="AZ112" s="85"/>
      <c r="BA112" s="85"/>
      <c r="BB112" s="85"/>
      <c r="BC112" s="85"/>
      <c r="BD112" s="85"/>
      <c r="BE112" s="85"/>
      <c r="BF112" s="85"/>
      <c r="BG112" s="85"/>
      <c r="BH112" s="85"/>
      <c r="BI112" s="85"/>
      <c r="BJ112" s="85"/>
      <c r="BK112" s="85"/>
      <c r="BL112" s="85"/>
      <c r="BM112" s="85"/>
      <c r="BN112" s="85"/>
      <c r="BO112" s="85"/>
      <c r="BP112" s="85"/>
      <c r="BQ112" s="85"/>
      <c r="BR112" s="85"/>
      <c r="BS112" s="85"/>
      <c r="BT112" s="85"/>
      <c r="BU112" s="85"/>
      <c r="BV112" s="85"/>
      <c r="BW112" s="85"/>
      <c r="BX112" s="85"/>
    </row>
    <row r="113" spans="1:76" s="2" customFormat="1" ht="12.75" customHeight="1" x14ac:dyDescent="0.2">
      <c r="A113" s="88"/>
      <c r="B113" s="106" t="s">
        <v>84</v>
      </c>
      <c r="C113" s="96" t="s">
        <v>510</v>
      </c>
      <c r="D113" s="12" t="s">
        <v>511</v>
      </c>
      <c r="E113" s="79"/>
      <c r="F113" s="12" t="s">
        <v>188</v>
      </c>
      <c r="G113" s="89">
        <f t="shared" si="32"/>
        <v>249</v>
      </c>
      <c r="H113" s="90">
        <f t="shared" si="33"/>
        <v>0</v>
      </c>
      <c r="I113" s="89">
        <v>249</v>
      </c>
      <c r="J113" s="91">
        <f t="shared" si="34"/>
        <v>0</v>
      </c>
      <c r="K113" s="92">
        <v>0.62</v>
      </c>
      <c r="L113" s="35">
        <f t="shared" si="35"/>
        <v>0</v>
      </c>
      <c r="M113" s="85"/>
      <c r="N113" s="85"/>
      <c r="O113" s="85"/>
      <c r="P113" s="85"/>
      <c r="Q113" s="85"/>
      <c r="R113" s="85"/>
      <c r="S113" s="85"/>
      <c r="T113" s="85"/>
      <c r="U113" s="85"/>
      <c r="V113" s="85"/>
      <c r="W113" s="85"/>
      <c r="X113" s="85"/>
      <c r="Y113" s="85"/>
      <c r="Z113" s="85"/>
      <c r="AA113" s="85"/>
      <c r="AB113" s="85"/>
      <c r="AC113" s="85"/>
      <c r="AD113" s="85"/>
      <c r="AE113" s="85"/>
      <c r="AF113" s="85"/>
      <c r="AG113" s="85"/>
      <c r="AH113" s="85"/>
      <c r="AI113" s="85"/>
      <c r="AJ113" s="85"/>
      <c r="AK113" s="85"/>
      <c r="AL113" s="85"/>
      <c r="AM113" s="85"/>
      <c r="AN113" s="85"/>
      <c r="AO113" s="85"/>
      <c r="AP113" s="85"/>
      <c r="AQ113" s="85"/>
      <c r="AR113" s="85"/>
      <c r="AS113" s="85"/>
      <c r="AT113" s="85"/>
      <c r="AU113" s="85"/>
      <c r="AV113" s="85"/>
      <c r="AW113" s="85"/>
      <c r="AX113" s="85"/>
      <c r="AY113" s="85"/>
      <c r="AZ113" s="85"/>
      <c r="BA113" s="85"/>
      <c r="BB113" s="85"/>
      <c r="BC113" s="85"/>
      <c r="BD113" s="85"/>
      <c r="BE113" s="85"/>
      <c r="BF113" s="85"/>
      <c r="BG113" s="85"/>
      <c r="BH113" s="85"/>
      <c r="BI113" s="85"/>
      <c r="BJ113" s="85"/>
      <c r="BK113" s="85"/>
      <c r="BL113" s="85"/>
      <c r="BM113" s="85"/>
      <c r="BN113" s="85"/>
      <c r="BO113" s="85"/>
      <c r="BP113" s="85"/>
      <c r="BQ113" s="85"/>
      <c r="BR113" s="85"/>
      <c r="BS113" s="85"/>
      <c r="BT113" s="85"/>
      <c r="BU113" s="85"/>
      <c r="BV113" s="85"/>
      <c r="BW113" s="85"/>
      <c r="BX113" s="85"/>
    </row>
    <row r="114" spans="1:76" s="2" customFormat="1" ht="12.75" customHeight="1" x14ac:dyDescent="0.2">
      <c r="A114" s="88"/>
      <c r="B114" s="106" t="s">
        <v>84</v>
      </c>
      <c r="C114" s="96" t="s">
        <v>512</v>
      </c>
      <c r="D114" s="12" t="s">
        <v>513</v>
      </c>
      <c r="E114" s="79"/>
      <c r="F114" s="12" t="s">
        <v>188</v>
      </c>
      <c r="G114" s="89">
        <f t="shared" si="32"/>
        <v>316</v>
      </c>
      <c r="H114" s="90">
        <f t="shared" si="33"/>
        <v>0</v>
      </c>
      <c r="I114" s="89">
        <v>316</v>
      </c>
      <c r="J114" s="91">
        <f t="shared" si="34"/>
        <v>0</v>
      </c>
      <c r="K114" s="92">
        <v>0.99</v>
      </c>
      <c r="L114" s="35">
        <f t="shared" si="35"/>
        <v>0</v>
      </c>
      <c r="M114" s="85"/>
      <c r="N114" s="85"/>
      <c r="O114" s="85"/>
      <c r="P114" s="85"/>
      <c r="Q114" s="85"/>
      <c r="R114" s="85"/>
      <c r="S114" s="85"/>
      <c r="T114" s="85"/>
      <c r="U114" s="85"/>
      <c r="V114" s="85"/>
      <c r="W114" s="85"/>
      <c r="X114" s="85"/>
      <c r="Y114" s="85"/>
      <c r="Z114" s="85"/>
      <c r="AA114" s="85"/>
      <c r="AB114" s="85"/>
      <c r="AC114" s="85"/>
      <c r="AD114" s="85"/>
      <c r="AE114" s="85"/>
      <c r="AF114" s="85"/>
      <c r="AG114" s="85"/>
      <c r="AH114" s="85"/>
      <c r="AI114" s="85"/>
      <c r="AJ114" s="85"/>
      <c r="AK114" s="85"/>
      <c r="AL114" s="85"/>
      <c r="AM114" s="85"/>
      <c r="AN114" s="85"/>
      <c r="AO114" s="85"/>
      <c r="AP114" s="85"/>
      <c r="AQ114" s="85"/>
      <c r="AR114" s="85"/>
      <c r="AS114" s="85"/>
      <c r="AT114" s="85"/>
      <c r="AU114" s="85"/>
      <c r="AV114" s="85"/>
      <c r="AW114" s="85"/>
      <c r="AX114" s="85"/>
      <c r="AY114" s="85"/>
      <c r="AZ114" s="85"/>
      <c r="BA114" s="85"/>
      <c r="BB114" s="85"/>
      <c r="BC114" s="85"/>
      <c r="BD114" s="85"/>
      <c r="BE114" s="85"/>
      <c r="BF114" s="85"/>
      <c r="BG114" s="85"/>
      <c r="BH114" s="85"/>
      <c r="BI114" s="85"/>
      <c r="BJ114" s="85"/>
      <c r="BK114" s="85"/>
      <c r="BL114" s="85"/>
      <c r="BM114" s="85"/>
      <c r="BN114" s="85"/>
      <c r="BO114" s="85"/>
      <c r="BP114" s="85"/>
      <c r="BQ114" s="85"/>
      <c r="BR114" s="85"/>
      <c r="BS114" s="85"/>
      <c r="BT114" s="85"/>
      <c r="BU114" s="85"/>
      <c r="BV114" s="85"/>
      <c r="BW114" s="85"/>
      <c r="BX114" s="85"/>
    </row>
    <row r="115" spans="1:76" s="2" customFormat="1" ht="12.75" customHeight="1" x14ac:dyDescent="0.2">
      <c r="A115" s="88"/>
      <c r="B115" s="106" t="s">
        <v>84</v>
      </c>
      <c r="C115" s="96" t="s">
        <v>514</v>
      </c>
      <c r="D115" s="12" t="s">
        <v>515</v>
      </c>
      <c r="E115" s="79"/>
      <c r="F115" s="12" t="s">
        <v>188</v>
      </c>
      <c r="G115" s="89">
        <f t="shared" si="32"/>
        <v>377</v>
      </c>
      <c r="H115" s="90">
        <f t="shared" si="33"/>
        <v>0</v>
      </c>
      <c r="I115" s="89">
        <v>377</v>
      </c>
      <c r="J115" s="91">
        <f t="shared" si="34"/>
        <v>0</v>
      </c>
      <c r="K115" s="92">
        <v>1.21</v>
      </c>
      <c r="L115" s="35">
        <f t="shared" si="35"/>
        <v>0</v>
      </c>
      <c r="M115" s="85"/>
      <c r="N115" s="85"/>
      <c r="O115" s="85"/>
      <c r="P115" s="85"/>
      <c r="Q115" s="85"/>
      <c r="R115" s="85"/>
      <c r="S115" s="85"/>
      <c r="T115" s="85"/>
      <c r="U115" s="85"/>
      <c r="V115" s="85"/>
      <c r="W115" s="85"/>
      <c r="X115" s="85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85"/>
      <c r="AW115" s="85"/>
      <c r="AX115" s="85"/>
      <c r="AY115" s="85"/>
      <c r="AZ115" s="85"/>
      <c r="BA115" s="85"/>
      <c r="BB115" s="85"/>
      <c r="BC115" s="85"/>
      <c r="BD115" s="85"/>
      <c r="BE115" s="85"/>
      <c r="BF115" s="85"/>
      <c r="BG115" s="85"/>
      <c r="BH115" s="85"/>
      <c r="BI115" s="85"/>
      <c r="BJ115" s="85"/>
      <c r="BK115" s="85"/>
      <c r="BL115" s="85"/>
      <c r="BM115" s="85"/>
      <c r="BN115" s="85"/>
      <c r="BO115" s="85"/>
      <c r="BP115" s="85"/>
      <c r="BQ115" s="85"/>
      <c r="BR115" s="85"/>
      <c r="BS115" s="85"/>
      <c r="BT115" s="85"/>
      <c r="BU115" s="85"/>
      <c r="BV115" s="85"/>
      <c r="BW115" s="85"/>
      <c r="BX115" s="85"/>
    </row>
    <row r="116" spans="1:76" s="2" customFormat="1" ht="12.75" customHeight="1" x14ac:dyDescent="0.2">
      <c r="A116" s="88"/>
      <c r="B116" s="106" t="s">
        <v>84</v>
      </c>
      <c r="C116" s="96" t="s">
        <v>516</v>
      </c>
      <c r="D116" s="12" t="s">
        <v>517</v>
      </c>
      <c r="E116" s="79"/>
      <c r="F116" s="12" t="s">
        <v>188</v>
      </c>
      <c r="G116" s="89">
        <f t="shared" si="32"/>
        <v>415</v>
      </c>
      <c r="H116" s="90">
        <f t="shared" si="33"/>
        <v>0</v>
      </c>
      <c r="I116" s="89">
        <v>415</v>
      </c>
      <c r="J116" s="91">
        <f t="shared" si="34"/>
        <v>0</v>
      </c>
      <c r="K116" s="92">
        <v>1.67</v>
      </c>
      <c r="L116" s="35">
        <f t="shared" si="35"/>
        <v>0</v>
      </c>
      <c r="M116" s="85"/>
      <c r="N116" s="85"/>
      <c r="O116" s="85"/>
      <c r="P116" s="85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85"/>
      <c r="AC116" s="85"/>
      <c r="AD116" s="85"/>
      <c r="AE116" s="85"/>
      <c r="AF116" s="85"/>
      <c r="AG116" s="85"/>
      <c r="AH116" s="85"/>
      <c r="AI116" s="85"/>
      <c r="AJ116" s="85"/>
      <c r="AK116" s="85"/>
      <c r="AL116" s="85"/>
      <c r="AM116" s="85"/>
      <c r="AN116" s="85"/>
      <c r="AO116" s="85"/>
      <c r="AP116" s="85"/>
      <c r="AQ116" s="85"/>
      <c r="AR116" s="85"/>
      <c r="AS116" s="85"/>
      <c r="AT116" s="85"/>
      <c r="AU116" s="85"/>
      <c r="AV116" s="85"/>
      <c r="AW116" s="85"/>
      <c r="AX116" s="85"/>
      <c r="AY116" s="85"/>
      <c r="AZ116" s="85"/>
      <c r="BA116" s="85"/>
      <c r="BB116" s="85"/>
      <c r="BC116" s="85"/>
      <c r="BD116" s="85"/>
      <c r="BE116" s="85"/>
      <c r="BF116" s="85"/>
      <c r="BG116" s="85"/>
      <c r="BH116" s="85"/>
      <c r="BI116" s="85"/>
      <c r="BJ116" s="85"/>
      <c r="BK116" s="85"/>
      <c r="BL116" s="85"/>
      <c r="BM116" s="85"/>
      <c r="BN116" s="85"/>
      <c r="BO116" s="85"/>
      <c r="BP116" s="85"/>
      <c r="BQ116" s="85"/>
      <c r="BR116" s="85"/>
      <c r="BS116" s="85"/>
      <c r="BT116" s="85"/>
      <c r="BU116" s="85"/>
      <c r="BV116" s="85"/>
      <c r="BW116" s="85"/>
      <c r="BX116" s="85"/>
    </row>
    <row r="117" spans="1:76" s="2" customFormat="1" ht="12.75" customHeight="1" x14ac:dyDescent="0.2">
      <c r="A117" s="88"/>
      <c r="B117" s="106" t="s">
        <v>84</v>
      </c>
      <c r="C117" s="96" t="s">
        <v>518</v>
      </c>
      <c r="D117" s="12" t="s">
        <v>519</v>
      </c>
      <c r="E117" s="79"/>
      <c r="F117" s="12" t="s">
        <v>188</v>
      </c>
      <c r="G117" s="89">
        <f t="shared" si="32"/>
        <v>604</v>
      </c>
      <c r="H117" s="90">
        <f t="shared" si="33"/>
        <v>0</v>
      </c>
      <c r="I117" s="89">
        <v>604</v>
      </c>
      <c r="J117" s="91">
        <f>H$17/100</f>
        <v>0</v>
      </c>
      <c r="K117" s="92">
        <v>2.04</v>
      </c>
      <c r="L117" s="35">
        <f t="shared" si="35"/>
        <v>0</v>
      </c>
      <c r="M117" s="85"/>
      <c r="N117" s="85"/>
      <c r="O117" s="85"/>
      <c r="P117" s="85"/>
      <c r="Q117" s="85"/>
      <c r="R117" s="85"/>
      <c r="S117" s="85"/>
      <c r="T117" s="85"/>
      <c r="U117" s="85"/>
      <c r="V117" s="85"/>
      <c r="W117" s="85"/>
      <c r="X117" s="85"/>
      <c r="Y117" s="85"/>
      <c r="Z117" s="85"/>
      <c r="AA117" s="85"/>
      <c r="AB117" s="85"/>
      <c r="AC117" s="85"/>
      <c r="AD117" s="85"/>
      <c r="AE117" s="85"/>
      <c r="AF117" s="85"/>
      <c r="AG117" s="85"/>
      <c r="AH117" s="85"/>
      <c r="AI117" s="85"/>
      <c r="AJ117" s="85"/>
      <c r="AK117" s="85"/>
      <c r="AL117" s="85"/>
      <c r="AM117" s="85"/>
      <c r="AN117" s="85"/>
      <c r="AO117" s="85"/>
      <c r="AP117" s="85"/>
      <c r="AQ117" s="85"/>
      <c r="AR117" s="85"/>
      <c r="AS117" s="85"/>
      <c r="AT117" s="85"/>
      <c r="AU117" s="85"/>
      <c r="AV117" s="85"/>
      <c r="AW117" s="85"/>
      <c r="AX117" s="85"/>
      <c r="AY117" s="85"/>
      <c r="AZ117" s="85"/>
      <c r="BA117" s="85"/>
      <c r="BB117" s="85"/>
      <c r="BC117" s="85"/>
      <c r="BD117" s="85"/>
      <c r="BE117" s="85"/>
      <c r="BF117" s="85"/>
      <c r="BG117" s="85"/>
      <c r="BH117" s="85"/>
      <c r="BI117" s="85"/>
      <c r="BJ117" s="85"/>
      <c r="BK117" s="85"/>
      <c r="BL117" s="85"/>
      <c r="BM117" s="85"/>
      <c r="BN117" s="85"/>
      <c r="BO117" s="85"/>
      <c r="BP117" s="85"/>
      <c r="BQ117" s="85"/>
      <c r="BR117" s="85"/>
      <c r="BS117" s="85"/>
      <c r="BT117" s="85"/>
      <c r="BU117" s="85"/>
      <c r="BV117" s="85"/>
      <c r="BW117" s="85"/>
      <c r="BX117" s="85"/>
    </row>
    <row r="118" spans="1:76" s="2" customFormat="1" ht="12.75" customHeight="1" x14ac:dyDescent="0.2">
      <c r="A118" s="88"/>
      <c r="B118" s="106" t="s">
        <v>84</v>
      </c>
      <c r="C118" s="96" t="s">
        <v>1016</v>
      </c>
      <c r="D118" s="12" t="s">
        <v>1017</v>
      </c>
      <c r="E118" s="79"/>
      <c r="F118" s="12" t="s">
        <v>188</v>
      </c>
      <c r="G118" s="89">
        <f t="shared" si="32"/>
        <v>568.5</v>
      </c>
      <c r="H118" s="90">
        <f t="shared" si="33"/>
        <v>0</v>
      </c>
      <c r="I118" s="89">
        <v>568.5</v>
      </c>
      <c r="J118" s="91">
        <f t="shared" si="34"/>
        <v>0</v>
      </c>
      <c r="K118" s="92">
        <v>1.68</v>
      </c>
      <c r="L118" s="35">
        <f t="shared" si="35"/>
        <v>0</v>
      </c>
      <c r="M118" s="85"/>
      <c r="N118" s="85"/>
      <c r="O118" s="85"/>
      <c r="P118" s="85"/>
      <c r="Q118" s="85"/>
      <c r="R118" s="85"/>
      <c r="S118" s="85"/>
      <c r="T118" s="85"/>
      <c r="U118" s="85"/>
      <c r="V118" s="85"/>
      <c r="W118" s="85"/>
      <c r="X118" s="85"/>
      <c r="Y118" s="85"/>
      <c r="Z118" s="85"/>
      <c r="AA118" s="85"/>
      <c r="AB118" s="85"/>
      <c r="AC118" s="85"/>
      <c r="AD118" s="85"/>
      <c r="AE118" s="85"/>
      <c r="AF118" s="85"/>
      <c r="AG118" s="85"/>
      <c r="AH118" s="85"/>
      <c r="AI118" s="85"/>
      <c r="AJ118" s="85"/>
      <c r="AK118" s="85"/>
      <c r="AL118" s="85"/>
      <c r="AM118" s="85"/>
      <c r="AN118" s="85"/>
      <c r="AO118" s="85"/>
      <c r="AP118" s="85"/>
      <c r="AQ118" s="85"/>
      <c r="AR118" s="85"/>
      <c r="AS118" s="85"/>
      <c r="AT118" s="85"/>
      <c r="AU118" s="85"/>
      <c r="AV118" s="85"/>
      <c r="AW118" s="85"/>
      <c r="AX118" s="85"/>
      <c r="AY118" s="85"/>
      <c r="AZ118" s="85"/>
      <c r="BA118" s="85"/>
      <c r="BB118" s="85"/>
      <c r="BC118" s="85"/>
      <c r="BD118" s="85"/>
      <c r="BE118" s="85"/>
      <c r="BF118" s="85"/>
      <c r="BG118" s="85"/>
      <c r="BH118" s="85"/>
      <c r="BI118" s="85"/>
      <c r="BJ118" s="85"/>
      <c r="BK118" s="85"/>
      <c r="BL118" s="85"/>
      <c r="BM118" s="85"/>
      <c r="BN118" s="85"/>
      <c r="BO118" s="85"/>
      <c r="BP118" s="85"/>
      <c r="BQ118" s="85"/>
      <c r="BR118" s="85"/>
      <c r="BS118" s="85"/>
      <c r="BT118" s="85"/>
      <c r="BU118" s="85"/>
      <c r="BV118" s="85"/>
      <c r="BW118" s="85"/>
      <c r="BX118" s="85"/>
    </row>
    <row r="119" spans="1:76" s="2" customFormat="1" ht="12.75" customHeight="1" x14ac:dyDescent="0.2">
      <c r="A119" s="88"/>
      <c r="B119" s="106" t="s">
        <v>84</v>
      </c>
      <c r="C119" s="96" t="s">
        <v>1116</v>
      </c>
      <c r="D119" s="12" t="s">
        <v>1117</v>
      </c>
      <c r="E119" s="79"/>
      <c r="F119" s="12" t="s">
        <v>188</v>
      </c>
      <c r="G119" s="89">
        <f>I119*(1-J119)</f>
        <v>14.5</v>
      </c>
      <c r="H119" s="90">
        <f t="shared" si="33"/>
        <v>0</v>
      </c>
      <c r="I119" s="89">
        <v>14.5</v>
      </c>
      <c r="J119" s="91">
        <f t="shared" si="34"/>
        <v>0</v>
      </c>
      <c r="K119" s="92">
        <v>0.03</v>
      </c>
      <c r="L119" s="35">
        <f t="shared" si="35"/>
        <v>0</v>
      </c>
      <c r="M119" s="85"/>
      <c r="N119" s="85"/>
      <c r="O119" s="85"/>
      <c r="P119" s="85"/>
      <c r="Q119" s="85"/>
      <c r="R119" s="85"/>
      <c r="S119" s="85"/>
      <c r="T119" s="85"/>
      <c r="U119" s="85"/>
      <c r="V119" s="85"/>
      <c r="W119" s="85"/>
      <c r="X119" s="85"/>
      <c r="Y119" s="85"/>
      <c r="Z119" s="85"/>
      <c r="AA119" s="85"/>
      <c r="AB119" s="85"/>
      <c r="AC119" s="85"/>
      <c r="AD119" s="85"/>
      <c r="AE119" s="85"/>
      <c r="AF119" s="85"/>
      <c r="AG119" s="85"/>
      <c r="AH119" s="85"/>
      <c r="AI119" s="85"/>
      <c r="AJ119" s="85"/>
      <c r="AK119" s="85"/>
      <c r="AL119" s="85"/>
      <c r="AM119" s="85"/>
      <c r="AN119" s="85"/>
      <c r="AO119" s="85"/>
      <c r="AP119" s="85"/>
      <c r="AQ119" s="85"/>
      <c r="AR119" s="85"/>
      <c r="AS119" s="85"/>
      <c r="AT119" s="85"/>
      <c r="AU119" s="85"/>
      <c r="AV119" s="85"/>
      <c r="AW119" s="85"/>
      <c r="AX119" s="85"/>
      <c r="AY119" s="85"/>
      <c r="AZ119" s="85"/>
      <c r="BA119" s="85"/>
      <c r="BB119" s="85"/>
      <c r="BC119" s="85"/>
      <c r="BD119" s="85"/>
      <c r="BE119" s="85"/>
      <c r="BF119" s="85"/>
      <c r="BG119" s="85"/>
      <c r="BH119" s="85"/>
      <c r="BI119" s="85"/>
      <c r="BJ119" s="85"/>
      <c r="BK119" s="85"/>
      <c r="BL119" s="85"/>
      <c r="BM119" s="85"/>
      <c r="BN119" s="85"/>
      <c r="BO119" s="85"/>
      <c r="BP119" s="85"/>
      <c r="BQ119" s="85"/>
      <c r="BR119" s="85"/>
      <c r="BS119" s="85"/>
      <c r="BT119" s="85"/>
      <c r="BU119" s="85"/>
      <c r="BV119" s="85"/>
      <c r="BW119" s="85"/>
      <c r="BX119" s="85"/>
    </row>
    <row r="120" spans="1:76" ht="12.75" customHeight="1" thickBot="1" x14ac:dyDescent="0.3"/>
    <row r="121" spans="1:76" s="71" customFormat="1" ht="15.95" customHeight="1" thickBot="1" x14ac:dyDescent="0.3">
      <c r="A121" s="61"/>
      <c r="B121" s="62"/>
      <c r="C121" s="63"/>
      <c r="D121" s="64" t="s">
        <v>49</v>
      </c>
      <c r="E121" s="65"/>
      <c r="F121" s="65"/>
      <c r="G121" s="66"/>
      <c r="H121" s="67">
        <f>SUM(H21:H120)</f>
        <v>0</v>
      </c>
      <c r="I121" s="68"/>
      <c r="J121" s="62"/>
      <c r="K121" s="69" t="s">
        <v>50</v>
      </c>
      <c r="L121" s="70">
        <f>SUM(L21:L120)</f>
        <v>0</v>
      </c>
      <c r="M121" s="85"/>
      <c r="N121" s="85"/>
      <c r="O121" s="85"/>
      <c r="P121" s="85"/>
      <c r="Q121" s="85"/>
      <c r="R121" s="85"/>
      <c r="S121" s="85"/>
      <c r="T121" s="85"/>
      <c r="U121" s="85"/>
      <c r="V121" s="85"/>
      <c r="W121" s="85"/>
      <c r="X121" s="85"/>
      <c r="Y121" s="85"/>
      <c r="Z121" s="85"/>
      <c r="AA121" s="85"/>
      <c r="AB121" s="85"/>
      <c r="AC121" s="85"/>
      <c r="AD121" s="85"/>
      <c r="AE121" s="85"/>
      <c r="AF121" s="85"/>
      <c r="AG121" s="85"/>
      <c r="AH121" s="85"/>
      <c r="AI121" s="85"/>
      <c r="AJ121" s="85"/>
      <c r="AK121" s="85"/>
      <c r="AL121" s="85"/>
      <c r="AM121" s="85"/>
      <c r="AN121" s="85"/>
      <c r="AO121" s="85"/>
      <c r="AP121" s="85"/>
      <c r="AQ121" s="85"/>
      <c r="AR121" s="85"/>
      <c r="AS121" s="85"/>
      <c r="AT121" s="85"/>
      <c r="AU121" s="85"/>
      <c r="AV121" s="85"/>
      <c r="AW121" s="85"/>
      <c r="AX121" s="85"/>
      <c r="AY121" s="85"/>
      <c r="AZ121" s="85"/>
      <c r="BA121" s="85"/>
      <c r="BB121" s="85"/>
      <c r="BC121" s="85"/>
      <c r="BD121" s="85"/>
      <c r="BE121" s="85"/>
      <c r="BF121" s="85"/>
      <c r="BG121" s="85"/>
      <c r="BH121" s="85"/>
      <c r="BI121" s="85"/>
      <c r="BJ121" s="85"/>
      <c r="BK121" s="85"/>
      <c r="BL121" s="85"/>
      <c r="BM121" s="85"/>
      <c r="BN121" s="85"/>
      <c r="BO121" s="85"/>
      <c r="BP121" s="85"/>
      <c r="BQ121" s="85"/>
      <c r="BR121" s="85"/>
      <c r="BS121" s="85"/>
      <c r="BT121" s="85"/>
      <c r="BU121" s="85"/>
      <c r="BV121" s="85"/>
      <c r="BW121" s="85"/>
      <c r="BX121" s="85"/>
    </row>
    <row r="123" spans="1:76" ht="12.75" customHeight="1" x14ac:dyDescent="0.25">
      <c r="C123" s="124" t="s">
        <v>51</v>
      </c>
      <c r="D123" s="124"/>
      <c r="E123" s="124"/>
      <c r="F123" s="124"/>
      <c r="G123" s="124"/>
      <c r="H123" s="124"/>
      <c r="I123" s="3"/>
      <c r="J123" s="72"/>
      <c r="K123" s="3"/>
      <c r="L123" s="3"/>
    </row>
    <row r="124" spans="1:76" ht="12.75" customHeight="1" thickBot="1" x14ac:dyDescent="0.3"/>
    <row r="125" spans="1:76" ht="12.75" customHeight="1" x14ac:dyDescent="0.25">
      <c r="C125" s="133" t="s">
        <v>28</v>
      </c>
      <c r="D125" s="134"/>
    </row>
    <row r="126" spans="1:76" ht="12.75" customHeight="1" x14ac:dyDescent="0.25">
      <c r="C126" s="36" t="s">
        <v>29</v>
      </c>
      <c r="D126" s="37" t="s">
        <v>30</v>
      </c>
    </row>
    <row r="127" spans="1:76" s="2" customFormat="1" ht="12.75" customHeight="1" x14ac:dyDescent="0.25">
      <c r="C127" s="38" t="s">
        <v>31</v>
      </c>
      <c r="D127" s="37" t="s">
        <v>32</v>
      </c>
      <c r="M127" s="85"/>
      <c r="N127" s="85"/>
      <c r="O127" s="85"/>
      <c r="P127" s="85"/>
      <c r="Q127" s="85"/>
      <c r="R127" s="85"/>
      <c r="S127" s="85"/>
      <c r="T127" s="85"/>
      <c r="U127" s="85"/>
      <c r="V127" s="85"/>
      <c r="W127" s="85"/>
      <c r="X127" s="85"/>
      <c r="Y127" s="85"/>
      <c r="Z127" s="85"/>
      <c r="AA127" s="85"/>
      <c r="AB127" s="85"/>
      <c r="AC127" s="85"/>
      <c r="AD127" s="85"/>
      <c r="AE127" s="85"/>
      <c r="AF127" s="85"/>
      <c r="AG127" s="85"/>
      <c r="AH127" s="85"/>
      <c r="AI127" s="85"/>
      <c r="AJ127" s="85"/>
      <c r="AK127" s="85"/>
      <c r="AL127" s="85"/>
      <c r="AM127" s="85"/>
      <c r="AN127" s="85"/>
      <c r="AO127" s="85"/>
      <c r="AP127" s="85"/>
      <c r="AQ127" s="85"/>
      <c r="AR127" s="85"/>
      <c r="AS127" s="85"/>
      <c r="AT127" s="85"/>
      <c r="AU127" s="85"/>
      <c r="AV127" s="85"/>
      <c r="AW127" s="85"/>
      <c r="AX127" s="85"/>
      <c r="AY127" s="85"/>
      <c r="AZ127" s="85"/>
      <c r="BA127" s="85"/>
      <c r="BB127" s="85"/>
      <c r="BC127" s="85"/>
      <c r="BD127" s="85"/>
      <c r="BE127" s="85"/>
      <c r="BF127" s="85"/>
      <c r="BG127" s="85"/>
      <c r="BH127" s="85"/>
      <c r="BI127" s="85"/>
      <c r="BJ127" s="85"/>
      <c r="BK127" s="85"/>
      <c r="BL127" s="85"/>
      <c r="BM127" s="85"/>
      <c r="BN127" s="85"/>
      <c r="BO127" s="85"/>
      <c r="BP127" s="85"/>
      <c r="BQ127" s="85"/>
      <c r="BR127" s="85"/>
      <c r="BS127" s="85"/>
      <c r="BT127" s="85"/>
      <c r="BU127" s="85"/>
      <c r="BV127" s="85"/>
      <c r="BW127" s="85"/>
      <c r="BX127" s="85"/>
    </row>
    <row r="128" spans="1:76" s="2" customFormat="1" ht="12.75" customHeight="1" x14ac:dyDescent="0.25">
      <c r="C128" s="38" t="s">
        <v>1120</v>
      </c>
      <c r="D128" s="37" t="s">
        <v>1121</v>
      </c>
      <c r="M128" s="85"/>
      <c r="N128" s="85"/>
      <c r="O128" s="85"/>
      <c r="P128" s="85"/>
      <c r="Q128" s="85"/>
      <c r="R128" s="85"/>
      <c r="S128" s="85"/>
      <c r="T128" s="85"/>
      <c r="U128" s="85"/>
      <c r="V128" s="85"/>
      <c r="W128" s="85"/>
      <c r="X128" s="85"/>
      <c r="Y128" s="85"/>
      <c r="Z128" s="85"/>
      <c r="AA128" s="85"/>
      <c r="AB128" s="85"/>
      <c r="AC128" s="85"/>
      <c r="AD128" s="85"/>
      <c r="AE128" s="85"/>
      <c r="AF128" s="85"/>
      <c r="AG128" s="85"/>
      <c r="AH128" s="85"/>
      <c r="AI128" s="85"/>
      <c r="AJ128" s="85"/>
      <c r="AK128" s="85"/>
      <c r="AL128" s="85"/>
      <c r="AM128" s="85"/>
      <c r="AN128" s="85"/>
      <c r="AO128" s="85"/>
      <c r="AP128" s="85"/>
      <c r="AQ128" s="85"/>
      <c r="AR128" s="85"/>
      <c r="AS128" s="85"/>
      <c r="AT128" s="85"/>
      <c r="AU128" s="85"/>
      <c r="AV128" s="85"/>
      <c r="AW128" s="85"/>
      <c r="AX128" s="85"/>
      <c r="AY128" s="85"/>
      <c r="AZ128" s="85"/>
      <c r="BA128" s="85"/>
      <c r="BB128" s="85"/>
      <c r="BC128" s="85"/>
      <c r="BD128" s="85"/>
      <c r="BE128" s="85"/>
      <c r="BF128" s="85"/>
      <c r="BG128" s="85"/>
      <c r="BH128" s="85"/>
      <c r="BI128" s="85"/>
      <c r="BJ128" s="85"/>
      <c r="BK128" s="85"/>
      <c r="BL128" s="85"/>
      <c r="BM128" s="85"/>
      <c r="BN128" s="85"/>
      <c r="BO128" s="85"/>
      <c r="BP128" s="85"/>
      <c r="BQ128" s="85"/>
      <c r="BR128" s="85"/>
      <c r="BS128" s="85"/>
      <c r="BT128" s="85"/>
      <c r="BU128" s="85"/>
      <c r="BV128" s="85"/>
      <c r="BW128" s="85"/>
      <c r="BX128" s="85"/>
    </row>
    <row r="129" spans="2:76" s="2" customFormat="1" ht="12.75" customHeight="1" x14ac:dyDescent="0.25">
      <c r="C129" s="38" t="s">
        <v>33</v>
      </c>
      <c r="D129" s="37" t="s">
        <v>34</v>
      </c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5"/>
      <c r="AL129" s="85"/>
      <c r="AM129" s="85"/>
      <c r="AN129" s="85"/>
      <c r="AO129" s="85"/>
      <c r="AP129" s="85"/>
      <c r="AQ129" s="85"/>
      <c r="AR129" s="85"/>
      <c r="AS129" s="85"/>
      <c r="AT129" s="85"/>
      <c r="AU129" s="85"/>
      <c r="AV129" s="85"/>
      <c r="AW129" s="85"/>
      <c r="AX129" s="85"/>
      <c r="AY129" s="85"/>
      <c r="AZ129" s="85"/>
      <c r="BA129" s="85"/>
      <c r="BB129" s="85"/>
      <c r="BC129" s="85"/>
      <c r="BD129" s="85"/>
      <c r="BE129" s="85"/>
      <c r="BF129" s="85"/>
      <c r="BG129" s="85"/>
      <c r="BH129" s="85"/>
      <c r="BI129" s="85"/>
      <c r="BJ129" s="85"/>
      <c r="BK129" s="85"/>
      <c r="BL129" s="85"/>
      <c r="BM129" s="85"/>
      <c r="BN129" s="85"/>
      <c r="BO129" s="85"/>
      <c r="BP129" s="85"/>
      <c r="BQ129" s="85"/>
      <c r="BR129" s="85"/>
      <c r="BS129" s="85"/>
      <c r="BT129" s="85"/>
      <c r="BU129" s="85"/>
      <c r="BV129" s="85"/>
      <c r="BW129" s="85"/>
      <c r="BX129" s="85"/>
    </row>
    <row r="130" spans="2:76" s="2" customFormat="1" ht="12.75" customHeight="1" x14ac:dyDescent="0.25">
      <c r="C130" s="38" t="s">
        <v>35</v>
      </c>
      <c r="D130" s="37" t="s">
        <v>36</v>
      </c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5"/>
      <c r="AL130" s="85"/>
      <c r="AM130" s="85"/>
      <c r="AN130" s="85"/>
      <c r="AO130" s="85"/>
      <c r="AP130" s="85"/>
      <c r="AQ130" s="85"/>
      <c r="AR130" s="85"/>
      <c r="AS130" s="85"/>
      <c r="AT130" s="85"/>
      <c r="AU130" s="85"/>
      <c r="AV130" s="85"/>
      <c r="AW130" s="85"/>
      <c r="AX130" s="85"/>
      <c r="AY130" s="85"/>
      <c r="AZ130" s="85"/>
      <c r="BA130" s="85"/>
      <c r="BB130" s="85"/>
      <c r="BC130" s="85"/>
      <c r="BD130" s="85"/>
      <c r="BE130" s="85"/>
      <c r="BF130" s="85"/>
      <c r="BG130" s="85"/>
      <c r="BH130" s="85"/>
      <c r="BI130" s="85"/>
      <c r="BJ130" s="85"/>
      <c r="BK130" s="85"/>
      <c r="BL130" s="85"/>
      <c r="BM130" s="85"/>
      <c r="BN130" s="85"/>
      <c r="BO130" s="85"/>
      <c r="BP130" s="85"/>
      <c r="BQ130" s="85"/>
      <c r="BR130" s="85"/>
      <c r="BS130" s="85"/>
      <c r="BT130" s="85"/>
      <c r="BU130" s="85"/>
      <c r="BV130" s="85"/>
      <c r="BW130" s="85"/>
      <c r="BX130" s="85"/>
    </row>
    <row r="131" spans="2:76" s="2" customFormat="1" ht="12.75" customHeight="1" x14ac:dyDescent="0.25">
      <c r="C131" s="38" t="s">
        <v>37</v>
      </c>
      <c r="D131" s="37" t="s">
        <v>38</v>
      </c>
      <c r="M131" s="85"/>
      <c r="N131" s="85"/>
      <c r="O131" s="85"/>
      <c r="P131" s="85"/>
      <c r="Q131" s="85"/>
      <c r="R131" s="85"/>
      <c r="S131" s="85"/>
      <c r="T131" s="85"/>
      <c r="U131" s="85"/>
      <c r="V131" s="85"/>
      <c r="W131" s="85"/>
      <c r="X131" s="85"/>
      <c r="Y131" s="85"/>
      <c r="Z131" s="85"/>
      <c r="AA131" s="85"/>
      <c r="AB131" s="85"/>
      <c r="AC131" s="85"/>
      <c r="AD131" s="85"/>
      <c r="AE131" s="85"/>
      <c r="AF131" s="85"/>
      <c r="AG131" s="85"/>
      <c r="AH131" s="85"/>
      <c r="AI131" s="85"/>
      <c r="AJ131" s="85"/>
      <c r="AK131" s="85"/>
      <c r="AL131" s="85"/>
      <c r="AM131" s="85"/>
      <c r="AN131" s="85"/>
      <c r="AO131" s="85"/>
      <c r="AP131" s="85"/>
      <c r="AQ131" s="85"/>
      <c r="AR131" s="85"/>
      <c r="AS131" s="85"/>
      <c r="AT131" s="85"/>
      <c r="AU131" s="85"/>
      <c r="AV131" s="85"/>
      <c r="AW131" s="85"/>
      <c r="AX131" s="85"/>
      <c r="AY131" s="85"/>
      <c r="AZ131" s="85"/>
      <c r="BA131" s="85"/>
      <c r="BB131" s="85"/>
      <c r="BC131" s="85"/>
      <c r="BD131" s="85"/>
      <c r="BE131" s="85"/>
      <c r="BF131" s="85"/>
      <c r="BG131" s="85"/>
      <c r="BH131" s="85"/>
      <c r="BI131" s="85"/>
      <c r="BJ131" s="85"/>
      <c r="BK131" s="85"/>
      <c r="BL131" s="85"/>
      <c r="BM131" s="85"/>
      <c r="BN131" s="85"/>
      <c r="BO131" s="85"/>
      <c r="BP131" s="85"/>
      <c r="BQ131" s="85"/>
      <c r="BR131" s="85"/>
      <c r="BS131" s="85"/>
      <c r="BT131" s="85"/>
      <c r="BU131" s="85"/>
      <c r="BV131" s="85"/>
      <c r="BW131" s="85"/>
      <c r="BX131" s="85"/>
    </row>
    <row r="132" spans="2:76" s="2" customFormat="1" ht="12.75" customHeight="1" x14ac:dyDescent="0.25">
      <c r="C132" s="38" t="s">
        <v>39</v>
      </c>
      <c r="D132" s="37" t="s">
        <v>40</v>
      </c>
      <c r="M132" s="85"/>
      <c r="N132" s="85"/>
      <c r="O132" s="85"/>
      <c r="P132" s="85"/>
      <c r="Q132" s="85"/>
      <c r="R132" s="85"/>
      <c r="S132" s="85"/>
      <c r="T132" s="85"/>
      <c r="U132" s="85"/>
      <c r="V132" s="85"/>
      <c r="W132" s="85"/>
      <c r="X132" s="85"/>
      <c r="Y132" s="85"/>
      <c r="Z132" s="85"/>
      <c r="AA132" s="85"/>
      <c r="AB132" s="85"/>
      <c r="AC132" s="85"/>
      <c r="AD132" s="85"/>
      <c r="AE132" s="85"/>
      <c r="AF132" s="85"/>
      <c r="AG132" s="85"/>
      <c r="AH132" s="85"/>
      <c r="AI132" s="85"/>
      <c r="AJ132" s="85"/>
      <c r="AK132" s="85"/>
      <c r="AL132" s="85"/>
      <c r="AM132" s="85"/>
      <c r="AN132" s="85"/>
      <c r="AO132" s="85"/>
      <c r="AP132" s="85"/>
      <c r="AQ132" s="85"/>
      <c r="AR132" s="85"/>
      <c r="AS132" s="85"/>
      <c r="AT132" s="85"/>
      <c r="AU132" s="85"/>
      <c r="AV132" s="85"/>
      <c r="AW132" s="85"/>
      <c r="AX132" s="85"/>
      <c r="AY132" s="85"/>
      <c r="AZ132" s="85"/>
      <c r="BA132" s="85"/>
      <c r="BB132" s="85"/>
      <c r="BC132" s="85"/>
      <c r="BD132" s="85"/>
      <c r="BE132" s="85"/>
      <c r="BF132" s="85"/>
      <c r="BG132" s="85"/>
      <c r="BH132" s="85"/>
      <c r="BI132" s="85"/>
      <c r="BJ132" s="85"/>
      <c r="BK132" s="85"/>
      <c r="BL132" s="85"/>
      <c r="BM132" s="85"/>
      <c r="BN132" s="85"/>
      <c r="BO132" s="85"/>
      <c r="BP132" s="85"/>
      <c r="BQ132" s="85"/>
      <c r="BR132" s="85"/>
      <c r="BS132" s="85"/>
      <c r="BT132" s="85"/>
      <c r="BU132" s="85"/>
      <c r="BV132" s="85"/>
      <c r="BW132" s="85"/>
      <c r="BX132" s="85"/>
    </row>
    <row r="133" spans="2:76" s="2" customFormat="1" ht="12.75" customHeight="1" x14ac:dyDescent="0.25">
      <c r="C133" s="38" t="s">
        <v>41</v>
      </c>
      <c r="D133" s="37" t="s">
        <v>42</v>
      </c>
      <c r="M133" s="85"/>
      <c r="N133" s="85"/>
      <c r="O133" s="85"/>
      <c r="P133" s="85"/>
      <c r="Q133" s="85"/>
      <c r="R133" s="85"/>
      <c r="S133" s="85"/>
      <c r="T133" s="85"/>
      <c r="U133" s="85"/>
      <c r="V133" s="85"/>
      <c r="W133" s="85"/>
      <c r="X133" s="85"/>
      <c r="Y133" s="85"/>
      <c r="Z133" s="85"/>
      <c r="AA133" s="85"/>
      <c r="AB133" s="85"/>
      <c r="AC133" s="85"/>
      <c r="AD133" s="85"/>
      <c r="AE133" s="85"/>
      <c r="AF133" s="85"/>
      <c r="AG133" s="85"/>
      <c r="AH133" s="85"/>
      <c r="AI133" s="85"/>
      <c r="AJ133" s="85"/>
      <c r="AK133" s="85"/>
      <c r="AL133" s="85"/>
      <c r="AM133" s="85"/>
      <c r="AN133" s="85"/>
      <c r="AO133" s="85"/>
      <c r="AP133" s="85"/>
      <c r="AQ133" s="85"/>
      <c r="AR133" s="85"/>
      <c r="AS133" s="85"/>
      <c r="AT133" s="85"/>
      <c r="AU133" s="85"/>
      <c r="AV133" s="85"/>
      <c r="AW133" s="85"/>
      <c r="AX133" s="85"/>
      <c r="AY133" s="85"/>
      <c r="AZ133" s="85"/>
      <c r="BA133" s="85"/>
      <c r="BB133" s="85"/>
      <c r="BC133" s="85"/>
      <c r="BD133" s="85"/>
      <c r="BE133" s="85"/>
      <c r="BF133" s="85"/>
      <c r="BG133" s="85"/>
      <c r="BH133" s="85"/>
      <c r="BI133" s="85"/>
      <c r="BJ133" s="85"/>
      <c r="BK133" s="85"/>
      <c r="BL133" s="85"/>
      <c r="BM133" s="85"/>
      <c r="BN133" s="85"/>
      <c r="BO133" s="85"/>
      <c r="BP133" s="85"/>
      <c r="BQ133" s="85"/>
      <c r="BR133" s="85"/>
      <c r="BS133" s="85"/>
      <c r="BT133" s="85"/>
      <c r="BU133" s="85"/>
      <c r="BV133" s="85"/>
      <c r="BW133" s="85"/>
      <c r="BX133" s="85"/>
    </row>
    <row r="134" spans="2:76" s="2" customFormat="1" ht="12.75" customHeight="1" thickBot="1" x14ac:dyDescent="0.3">
      <c r="C134" s="39" t="s">
        <v>43</v>
      </c>
      <c r="D134" s="40" t="s">
        <v>44</v>
      </c>
      <c r="M134" s="85"/>
      <c r="N134" s="85"/>
      <c r="O134" s="85"/>
      <c r="P134" s="85"/>
      <c r="Q134" s="85"/>
      <c r="R134" s="85"/>
      <c r="S134" s="85"/>
      <c r="T134" s="85"/>
      <c r="U134" s="85"/>
      <c r="V134" s="85"/>
      <c r="W134" s="85"/>
      <c r="X134" s="85"/>
      <c r="Y134" s="85"/>
      <c r="Z134" s="85"/>
      <c r="AA134" s="85"/>
      <c r="AB134" s="85"/>
      <c r="AC134" s="85"/>
      <c r="AD134" s="85"/>
      <c r="AE134" s="85"/>
      <c r="AF134" s="85"/>
      <c r="AG134" s="85"/>
      <c r="AH134" s="85"/>
      <c r="AI134" s="85"/>
      <c r="AJ134" s="85"/>
      <c r="AK134" s="85"/>
      <c r="AL134" s="85"/>
      <c r="AM134" s="85"/>
      <c r="AN134" s="85"/>
      <c r="AO134" s="85"/>
      <c r="AP134" s="85"/>
      <c r="AQ134" s="85"/>
      <c r="AR134" s="85"/>
      <c r="AS134" s="85"/>
      <c r="AT134" s="85"/>
      <c r="AU134" s="85"/>
      <c r="AV134" s="85"/>
      <c r="AW134" s="85"/>
      <c r="AX134" s="85"/>
      <c r="AY134" s="85"/>
      <c r="AZ134" s="85"/>
      <c r="BA134" s="85"/>
      <c r="BB134" s="85"/>
      <c r="BC134" s="85"/>
      <c r="BD134" s="85"/>
      <c r="BE134" s="85"/>
      <c r="BF134" s="85"/>
      <c r="BG134" s="85"/>
      <c r="BH134" s="85"/>
      <c r="BI134" s="85"/>
      <c r="BJ134" s="85"/>
      <c r="BK134" s="85"/>
      <c r="BL134" s="85"/>
      <c r="BM134" s="85"/>
      <c r="BN134" s="85"/>
      <c r="BO134" s="85"/>
      <c r="BP134" s="85"/>
      <c r="BQ134" s="85"/>
      <c r="BR134" s="85"/>
      <c r="BS134" s="85"/>
      <c r="BT134" s="85"/>
      <c r="BU134" s="85"/>
      <c r="BV134" s="85"/>
      <c r="BW134" s="85"/>
      <c r="BX134" s="85"/>
    </row>
    <row r="136" spans="2:76" s="14" customFormat="1" ht="12.75" customHeight="1" x14ac:dyDescent="0.25">
      <c r="B136" s="2"/>
      <c r="C136" s="3" t="s">
        <v>45</v>
      </c>
      <c r="D136" s="3"/>
      <c r="E136" s="3"/>
      <c r="F136" s="3"/>
      <c r="G136" s="3"/>
      <c r="H136" s="3"/>
      <c r="I136" s="3"/>
      <c r="J136" s="3"/>
      <c r="K136" s="3"/>
      <c r="L136" s="9"/>
      <c r="M136" s="85"/>
      <c r="N136" s="85"/>
      <c r="O136" s="85"/>
      <c r="P136" s="85"/>
      <c r="Q136" s="85"/>
      <c r="R136" s="85"/>
      <c r="S136" s="85"/>
      <c r="T136" s="85"/>
      <c r="U136" s="85"/>
      <c r="V136" s="85"/>
      <c r="W136" s="85"/>
      <c r="X136" s="85"/>
      <c r="Y136" s="85"/>
      <c r="Z136" s="85"/>
      <c r="AA136" s="85"/>
      <c r="AB136" s="85"/>
      <c r="AC136" s="85"/>
      <c r="AD136" s="85"/>
      <c r="AE136" s="85"/>
      <c r="AF136" s="85"/>
      <c r="AG136" s="85"/>
      <c r="AH136" s="85"/>
      <c r="AI136" s="85"/>
      <c r="AJ136" s="85"/>
      <c r="AK136" s="85"/>
      <c r="AL136" s="85"/>
      <c r="AM136" s="85"/>
      <c r="AN136" s="85"/>
      <c r="AO136" s="85"/>
      <c r="AP136" s="85"/>
      <c r="AQ136" s="85"/>
      <c r="AR136" s="85"/>
      <c r="AS136" s="85"/>
      <c r="AT136" s="85"/>
      <c r="AU136" s="85"/>
      <c r="AV136" s="85"/>
      <c r="AW136" s="85"/>
      <c r="AX136" s="85"/>
      <c r="AY136" s="85"/>
      <c r="AZ136" s="85"/>
      <c r="BA136" s="85"/>
      <c r="BB136" s="85"/>
      <c r="BC136" s="85"/>
      <c r="BD136" s="85"/>
      <c r="BE136" s="85"/>
      <c r="BF136" s="85"/>
      <c r="BG136" s="85"/>
      <c r="BH136" s="85"/>
      <c r="BI136" s="85"/>
      <c r="BJ136" s="85"/>
      <c r="BK136" s="85"/>
      <c r="BL136" s="85"/>
      <c r="BM136" s="85"/>
      <c r="BN136" s="85"/>
      <c r="BO136" s="85"/>
      <c r="BP136" s="85"/>
      <c r="BQ136" s="85"/>
      <c r="BR136" s="85"/>
      <c r="BS136" s="85"/>
      <c r="BT136" s="85"/>
      <c r="BU136" s="85"/>
      <c r="BV136" s="85"/>
      <c r="BW136" s="85"/>
      <c r="BX136" s="85"/>
    </row>
    <row r="137" spans="2:76" s="14" customFormat="1" ht="12.75" customHeight="1" x14ac:dyDescent="0.25">
      <c r="B137" s="2"/>
      <c r="C137" s="58" t="s">
        <v>1273</v>
      </c>
      <c r="D137" s="58"/>
      <c r="E137" s="58"/>
      <c r="F137" s="58"/>
      <c r="G137" s="58"/>
      <c r="H137" s="58"/>
      <c r="I137" s="3"/>
      <c r="J137" s="3"/>
      <c r="K137" s="3"/>
      <c r="L137" s="9"/>
      <c r="M137" s="85"/>
      <c r="N137" s="85"/>
      <c r="O137" s="85"/>
      <c r="P137" s="85"/>
      <c r="Q137" s="85"/>
      <c r="R137" s="85"/>
      <c r="S137" s="85"/>
      <c r="T137" s="85"/>
      <c r="U137" s="85"/>
      <c r="V137" s="85"/>
      <c r="W137" s="85"/>
      <c r="X137" s="85"/>
      <c r="Y137" s="85"/>
      <c r="Z137" s="85"/>
      <c r="AA137" s="85"/>
      <c r="AB137" s="85"/>
      <c r="AC137" s="85"/>
      <c r="AD137" s="85"/>
      <c r="AE137" s="85"/>
      <c r="AF137" s="85"/>
      <c r="AG137" s="85"/>
      <c r="AH137" s="85"/>
      <c r="AI137" s="85"/>
      <c r="AJ137" s="85"/>
      <c r="AK137" s="85"/>
      <c r="AL137" s="85"/>
      <c r="AM137" s="85"/>
      <c r="AN137" s="85"/>
      <c r="AO137" s="85"/>
      <c r="AP137" s="85"/>
      <c r="AQ137" s="85"/>
      <c r="AR137" s="85"/>
      <c r="AS137" s="85"/>
      <c r="AT137" s="85"/>
      <c r="AU137" s="85"/>
      <c r="AV137" s="85"/>
      <c r="AW137" s="85"/>
      <c r="AX137" s="85"/>
      <c r="AY137" s="85"/>
      <c r="AZ137" s="85"/>
      <c r="BA137" s="85"/>
      <c r="BB137" s="85"/>
      <c r="BC137" s="85"/>
      <c r="BD137" s="85"/>
      <c r="BE137" s="85"/>
      <c r="BF137" s="85"/>
      <c r="BG137" s="85"/>
      <c r="BH137" s="85"/>
      <c r="BI137" s="85"/>
      <c r="BJ137" s="85"/>
      <c r="BK137" s="85"/>
      <c r="BL137" s="85"/>
      <c r="BM137" s="85"/>
      <c r="BN137" s="85"/>
      <c r="BO137" s="85"/>
      <c r="BP137" s="85"/>
      <c r="BQ137" s="85"/>
      <c r="BR137" s="85"/>
      <c r="BS137" s="85"/>
      <c r="BT137" s="85"/>
      <c r="BU137" s="85"/>
      <c r="BV137" s="85"/>
      <c r="BW137" s="85"/>
      <c r="BX137" s="85"/>
    </row>
    <row r="138" spans="2:76" s="14" customFormat="1" ht="12.75" customHeight="1" x14ac:dyDescent="0.25">
      <c r="B138" s="2"/>
      <c r="C138" s="113" t="s">
        <v>1274</v>
      </c>
      <c r="D138" s="113"/>
      <c r="E138" s="41"/>
      <c r="F138" s="41"/>
      <c r="G138" s="41"/>
      <c r="H138" s="41"/>
      <c r="L138" s="9"/>
      <c r="M138" s="85"/>
      <c r="N138" s="85"/>
      <c r="O138" s="85"/>
      <c r="P138" s="85"/>
      <c r="Q138" s="85"/>
      <c r="R138" s="85"/>
      <c r="S138" s="85"/>
      <c r="T138" s="85"/>
      <c r="U138" s="85"/>
      <c r="V138" s="85"/>
      <c r="W138" s="85"/>
      <c r="X138" s="85"/>
      <c r="Y138" s="85"/>
      <c r="Z138" s="85"/>
      <c r="AA138" s="85"/>
      <c r="AB138" s="85"/>
      <c r="AC138" s="85"/>
      <c r="AD138" s="85"/>
      <c r="AE138" s="85"/>
      <c r="AF138" s="85"/>
      <c r="AG138" s="85"/>
      <c r="AH138" s="85"/>
      <c r="AI138" s="85"/>
      <c r="AJ138" s="85"/>
      <c r="AK138" s="85"/>
      <c r="AL138" s="85"/>
      <c r="AM138" s="85"/>
      <c r="AN138" s="85"/>
      <c r="AO138" s="85"/>
      <c r="AP138" s="85"/>
      <c r="AQ138" s="85"/>
      <c r="AR138" s="85"/>
      <c r="AS138" s="85"/>
      <c r="AT138" s="85"/>
      <c r="AU138" s="85"/>
      <c r="AV138" s="85"/>
      <c r="AW138" s="85"/>
      <c r="AX138" s="85"/>
      <c r="AY138" s="85"/>
      <c r="AZ138" s="85"/>
      <c r="BA138" s="85"/>
      <c r="BB138" s="85"/>
      <c r="BC138" s="85"/>
      <c r="BD138" s="85"/>
      <c r="BE138" s="85"/>
      <c r="BF138" s="85"/>
      <c r="BG138" s="85"/>
      <c r="BH138" s="85"/>
      <c r="BI138" s="85"/>
      <c r="BJ138" s="85"/>
      <c r="BK138" s="85"/>
      <c r="BL138" s="85"/>
      <c r="BM138" s="85"/>
      <c r="BN138" s="85"/>
      <c r="BO138" s="85"/>
      <c r="BP138" s="85"/>
      <c r="BQ138" s="85"/>
      <c r="BR138" s="85"/>
      <c r="BS138" s="85"/>
      <c r="BT138" s="85"/>
      <c r="BU138" s="85"/>
      <c r="BV138" s="85"/>
      <c r="BW138" s="85"/>
      <c r="BX138" s="85"/>
    </row>
    <row r="139" spans="2:76" s="14" customFormat="1" ht="12.75" customHeight="1" x14ac:dyDescent="0.25">
      <c r="B139" s="2"/>
      <c r="C139" s="60" t="s">
        <v>46</v>
      </c>
      <c r="L139" s="9"/>
      <c r="M139" s="85"/>
      <c r="N139" s="85"/>
      <c r="O139" s="85"/>
      <c r="P139" s="85"/>
      <c r="Q139" s="85"/>
      <c r="R139" s="85"/>
      <c r="S139" s="85"/>
      <c r="T139" s="85"/>
      <c r="U139" s="85"/>
      <c r="V139" s="85"/>
      <c r="W139" s="85"/>
      <c r="X139" s="85"/>
      <c r="Y139" s="85"/>
      <c r="Z139" s="85"/>
      <c r="AA139" s="85"/>
      <c r="AB139" s="85"/>
      <c r="AC139" s="85"/>
      <c r="AD139" s="85"/>
      <c r="AE139" s="85"/>
      <c r="AF139" s="85"/>
      <c r="AG139" s="85"/>
      <c r="AH139" s="85"/>
      <c r="AI139" s="85"/>
      <c r="AJ139" s="85"/>
      <c r="AK139" s="85"/>
      <c r="AL139" s="85"/>
      <c r="AM139" s="85"/>
      <c r="AN139" s="85"/>
      <c r="AO139" s="85"/>
      <c r="AP139" s="85"/>
      <c r="AQ139" s="85"/>
      <c r="AR139" s="85"/>
      <c r="AS139" s="85"/>
      <c r="AT139" s="85"/>
      <c r="AU139" s="85"/>
      <c r="AV139" s="85"/>
      <c r="AW139" s="85"/>
      <c r="AX139" s="85"/>
      <c r="AY139" s="85"/>
      <c r="AZ139" s="85"/>
      <c r="BA139" s="85"/>
      <c r="BB139" s="85"/>
      <c r="BC139" s="85"/>
      <c r="BD139" s="85"/>
      <c r="BE139" s="85"/>
      <c r="BF139" s="85"/>
      <c r="BG139" s="85"/>
      <c r="BH139" s="85"/>
      <c r="BI139" s="85"/>
      <c r="BJ139" s="85"/>
      <c r="BK139" s="85"/>
      <c r="BL139" s="85"/>
      <c r="BM139" s="85"/>
      <c r="BN139" s="85"/>
      <c r="BO139" s="85"/>
      <c r="BP139" s="85"/>
      <c r="BQ139" s="85"/>
      <c r="BR139" s="85"/>
      <c r="BS139" s="85"/>
      <c r="BT139" s="85"/>
      <c r="BU139" s="85"/>
      <c r="BV139" s="85"/>
      <c r="BW139" s="85"/>
      <c r="BX139" s="85"/>
    </row>
    <row r="140" spans="2:76" s="2" customFormat="1" ht="12.75" customHeight="1" x14ac:dyDescent="0.25"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85"/>
      <c r="N140" s="85"/>
      <c r="O140" s="85"/>
      <c r="P140" s="85"/>
      <c r="Q140" s="85"/>
      <c r="R140" s="85"/>
      <c r="S140" s="85"/>
      <c r="T140" s="85"/>
      <c r="U140" s="85"/>
      <c r="V140" s="85"/>
      <c r="W140" s="85"/>
      <c r="X140" s="85"/>
      <c r="Y140" s="85"/>
      <c r="Z140" s="85"/>
      <c r="AA140" s="85"/>
      <c r="AB140" s="85"/>
      <c r="AC140" s="85"/>
      <c r="AD140" s="85"/>
      <c r="AE140" s="85"/>
      <c r="AF140" s="85"/>
      <c r="AG140" s="85"/>
      <c r="AH140" s="85"/>
      <c r="AI140" s="85"/>
      <c r="AJ140" s="85"/>
      <c r="AK140" s="85"/>
      <c r="AL140" s="85"/>
      <c r="AM140" s="85"/>
      <c r="AN140" s="85"/>
      <c r="AO140" s="85"/>
      <c r="AP140" s="85"/>
      <c r="AQ140" s="85"/>
      <c r="AR140" s="85"/>
      <c r="AS140" s="85"/>
      <c r="AT140" s="85"/>
      <c r="AU140" s="85"/>
      <c r="AV140" s="85"/>
      <c r="AW140" s="85"/>
      <c r="AX140" s="85"/>
      <c r="AY140" s="85"/>
      <c r="AZ140" s="85"/>
      <c r="BA140" s="85"/>
      <c r="BB140" s="85"/>
      <c r="BC140" s="85"/>
      <c r="BD140" s="85"/>
      <c r="BE140" s="85"/>
      <c r="BF140" s="85"/>
      <c r="BG140" s="85"/>
      <c r="BH140" s="85"/>
      <c r="BI140" s="85"/>
      <c r="BJ140" s="85"/>
      <c r="BK140" s="85"/>
      <c r="BL140" s="85"/>
      <c r="BM140" s="85"/>
      <c r="BN140" s="85"/>
      <c r="BO140" s="85"/>
      <c r="BP140" s="85"/>
      <c r="BQ140" s="85"/>
      <c r="BR140" s="85"/>
      <c r="BS140" s="85"/>
      <c r="BT140" s="85"/>
      <c r="BU140" s="85"/>
      <c r="BV140" s="85"/>
      <c r="BW140" s="85"/>
      <c r="BX140" s="85"/>
    </row>
    <row r="141" spans="2:76" s="2" customFormat="1" ht="12.75" customHeight="1" x14ac:dyDescent="0.25">
      <c r="C141" s="3" t="s">
        <v>52</v>
      </c>
      <c r="D141" s="3"/>
      <c r="E141" s="3"/>
      <c r="F141" s="3"/>
      <c r="G141" s="3"/>
      <c r="H141" s="3"/>
      <c r="I141" s="3"/>
      <c r="J141" s="3"/>
      <c r="K141" s="3"/>
      <c r="L141" s="3"/>
      <c r="M141" s="85"/>
      <c r="N141" s="85"/>
      <c r="O141" s="85"/>
      <c r="P141" s="85"/>
      <c r="Q141" s="85"/>
      <c r="R141" s="85"/>
      <c r="S141" s="85"/>
      <c r="T141" s="85"/>
      <c r="U141" s="85"/>
      <c r="V141" s="85"/>
      <c r="W141" s="85"/>
      <c r="X141" s="85"/>
      <c r="Y141" s="85"/>
      <c r="Z141" s="85"/>
      <c r="AA141" s="85"/>
      <c r="AB141" s="85"/>
      <c r="AC141" s="85"/>
      <c r="AD141" s="85"/>
      <c r="AE141" s="85"/>
      <c r="AF141" s="85"/>
      <c r="AG141" s="85"/>
      <c r="AH141" s="85"/>
      <c r="AI141" s="85"/>
      <c r="AJ141" s="85"/>
      <c r="AK141" s="85"/>
      <c r="AL141" s="85"/>
      <c r="AM141" s="85"/>
      <c r="AN141" s="85"/>
      <c r="AO141" s="85"/>
      <c r="AP141" s="85"/>
      <c r="AQ141" s="85"/>
      <c r="AR141" s="85"/>
      <c r="AS141" s="85"/>
      <c r="AT141" s="85"/>
      <c r="AU141" s="85"/>
      <c r="AV141" s="85"/>
      <c r="AW141" s="85"/>
      <c r="AX141" s="85"/>
      <c r="AY141" s="85"/>
      <c r="AZ141" s="85"/>
      <c r="BA141" s="85"/>
      <c r="BB141" s="85"/>
      <c r="BC141" s="85"/>
      <c r="BD141" s="85"/>
      <c r="BE141" s="85"/>
      <c r="BF141" s="85"/>
      <c r="BG141" s="85"/>
      <c r="BH141" s="85"/>
      <c r="BI141" s="85"/>
      <c r="BJ141" s="85"/>
      <c r="BK141" s="85"/>
      <c r="BL141" s="85"/>
      <c r="BM141" s="85"/>
      <c r="BN141" s="85"/>
      <c r="BO141" s="85"/>
      <c r="BP141" s="85"/>
      <c r="BQ141" s="85"/>
      <c r="BR141" s="85"/>
      <c r="BS141" s="85"/>
      <c r="BT141" s="85"/>
      <c r="BU141" s="85"/>
      <c r="BV141" s="85"/>
      <c r="BW141" s="85"/>
      <c r="BX141" s="85"/>
    </row>
  </sheetData>
  <mergeCells count="11">
    <mergeCell ref="E16:F16"/>
    <mergeCell ref="G1:H3"/>
    <mergeCell ref="C13:D14"/>
    <mergeCell ref="E13:J13"/>
    <mergeCell ref="E14:F14"/>
    <mergeCell ref="E15:F15"/>
    <mergeCell ref="C138:D138"/>
    <mergeCell ref="C125:D125"/>
    <mergeCell ref="C123:H123"/>
    <mergeCell ref="E17:F17"/>
    <mergeCell ref="E18:F18"/>
  </mergeCells>
  <hyperlinks>
    <hyperlink ref="G1:H3" r:id="rId1" display="https://www.arkys.cz/cs/" xr:uid="{D4B64162-7F3F-454A-9B52-C33ECC2B1903}"/>
    <hyperlink ref="C138" r:id="rId2" display="Cena za dopravu systému MERKUR 2 uvedeny na: www.arkys.cz/cs/doprava" xr:uid="{53F0375F-63A7-46C7-9F54-37EFCF067A27}"/>
    <hyperlink ref="B23" r:id="rId3" location="item2878" xr:uid="{76B96878-CB59-4763-9447-D24832009F31}"/>
    <hyperlink ref="B24:B27" r:id="rId4" location="item2878" display="www" xr:uid="{A0D05369-3C36-426B-AE04-10FDCEDCA267}"/>
    <hyperlink ref="B29" r:id="rId5" location="item2879" xr:uid="{02244468-CE57-4913-9ACE-5C30E0073A0E}"/>
    <hyperlink ref="B30:B33" r:id="rId6" location="item2879" display="www" xr:uid="{FE8D43FF-D1B1-4E76-8155-5C4F9FC60E57}"/>
    <hyperlink ref="B36" r:id="rId7" location="item2870" xr:uid="{8C8BEE1E-8574-491E-A604-91A510F6F5D9}"/>
    <hyperlink ref="B37:B40" r:id="rId8" location="item2870" display="www" xr:uid="{1584B852-3BF2-49F2-B7EE-A84CAEA0E469}"/>
    <hyperlink ref="B43" r:id="rId9" location="item2872" xr:uid="{B8D3BA2E-5837-4AB8-8EAD-CEDAEED7DFD1}"/>
    <hyperlink ref="B44" r:id="rId10" location="item2872" xr:uid="{27038E44-ABF1-487F-8A29-23D93EE00727}"/>
    <hyperlink ref="B47" r:id="rId11" location="item2896" xr:uid="{08E857A6-A169-40E3-848B-97460958AF76}"/>
    <hyperlink ref="B48" r:id="rId12" location="item2840" xr:uid="{7BFA2B66-E5CF-49E6-9B67-0E5B145A63F5}"/>
    <hyperlink ref="B49" r:id="rId13" location="item2893" xr:uid="{48B601A7-6662-4CBD-95DD-D9405DEAA6A7}"/>
    <hyperlink ref="B50" r:id="rId14" location="item2893" xr:uid="{B5405CC3-A642-45A3-85DF-BE89299A0EE7}"/>
    <hyperlink ref="B51" r:id="rId15" location="item2894" xr:uid="{0D34F382-0807-4D32-B44B-32F1144D7FFB}"/>
    <hyperlink ref="B52" r:id="rId16" location="item2894" xr:uid="{5A85C501-DF79-432D-8361-E2FC197A4B46}"/>
    <hyperlink ref="B53" r:id="rId17" location="item2895" xr:uid="{342731B0-5A37-41B9-9FD7-07CD600E55EC}"/>
    <hyperlink ref="B54" r:id="rId18" location="item2895" xr:uid="{8A810BAC-6514-47AC-A229-C064BD9CAC63}"/>
    <hyperlink ref="B55" r:id="rId19" location="item2839" xr:uid="{3F56C01F-4AD7-474E-8E61-C19F014BFF61}"/>
    <hyperlink ref="B56" r:id="rId20" location="item2839" xr:uid="{B2E13117-F1F4-4440-B8A9-00120D980468}"/>
    <hyperlink ref="B57" r:id="rId21" location="item2871" xr:uid="{60555AB9-A34D-41EB-BF40-0B1935A3B21B}"/>
    <hyperlink ref="B60" r:id="rId22" location="item2873" xr:uid="{FE227891-AD5B-41FC-BBA3-9035DF94126F}"/>
    <hyperlink ref="B61:B70" r:id="rId23" location="item2873" display="www" xr:uid="{A46708CA-F879-4ADB-AA5E-CAA4CB426CA4}"/>
    <hyperlink ref="B73" r:id="rId24" location="item2876" xr:uid="{B44514BF-803D-43CE-A344-5C200AC4AE63}"/>
    <hyperlink ref="B74:B82" r:id="rId25" location="item2876" display="www" xr:uid="{09796BB6-8A03-42E1-BC98-C79FC08A34AE}"/>
    <hyperlink ref="B83" r:id="rId26" location="item2876" xr:uid="{F3A1D4C4-B3A9-4756-BD9C-37E302F804EE}"/>
    <hyperlink ref="B86" r:id="rId27" location="item2877" xr:uid="{7AD43F3B-17A2-453E-AD30-97E3E175122C}"/>
    <hyperlink ref="B87:B96" r:id="rId28" location="item2877" display="www" xr:uid="{43A247E1-0CC1-498B-838D-0224AFBB7CB3}"/>
    <hyperlink ref="B99" r:id="rId29" location="item2874" xr:uid="{BB31CABD-6FD4-4F86-BECD-3C9ECA156F58}"/>
    <hyperlink ref="B100" r:id="rId30" location="item2874" xr:uid="{74865CAC-4F51-4D34-A7B3-36F46BE34480}"/>
    <hyperlink ref="B101:B109" r:id="rId31" location="item2874" display="www" xr:uid="{9EC1E48E-7950-4FB1-9AB5-8433FB63ABA4}"/>
    <hyperlink ref="B112" r:id="rId32" location="item2867" xr:uid="{9746DAE8-CBD5-40B0-BEE3-7696DB894ED6}"/>
    <hyperlink ref="B113:B117" r:id="rId33" location="item2867" display="www" xr:uid="{982BF61D-5882-411A-90AB-1D40C6367F07}"/>
    <hyperlink ref="B118" r:id="rId34" location="item2869" xr:uid="{0319F5B6-A6C0-402D-B945-6193F590E7B7}"/>
    <hyperlink ref="B119" r:id="rId35" location="item2868" xr:uid="{4B57D41A-C2D9-47B0-AD9C-6ACBD0CC19D2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36"/>
  <headerFooter>
    <oddFooter>&amp;Cstrana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BAD7F-2C77-41A0-840B-0375D43FF9FA}">
  <sheetPr>
    <tabColor rgb="FFFF0000"/>
  </sheetPr>
  <dimension ref="A1:BO2"/>
  <sheetViews>
    <sheetView zoomScaleNormal="100" workbookViewId="0">
      <selection activeCell="L26" sqref="L26"/>
    </sheetView>
  </sheetViews>
  <sheetFormatPr defaultRowHeight="12.75" customHeight="1" x14ac:dyDescent="0.25"/>
  <cols>
    <col min="1" max="67" width="9.140625" style="2"/>
    <col min="68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4A1E4-9C51-4FC9-B75F-65B1167FE3F2}">
  <sheetPr>
    <tabColor rgb="FFFF0000"/>
  </sheetPr>
  <dimension ref="A1:BM2"/>
  <sheetViews>
    <sheetView zoomScaleNormal="100" workbookViewId="0">
      <selection activeCell="G39" sqref="G39"/>
    </sheetView>
  </sheetViews>
  <sheetFormatPr defaultRowHeight="12.75" customHeight="1" x14ac:dyDescent="0.25"/>
  <cols>
    <col min="1" max="65" width="9.140625" style="2"/>
    <col min="66" max="16384" width="9.140625" style="1"/>
  </cols>
  <sheetData>
    <row r="1" s="2" customFormat="1" ht="12.75" customHeight="1" x14ac:dyDescent="0.25"/>
    <row r="2" s="2" customFormat="1" ht="12.75" customHeight="1" x14ac:dyDescent="0.25"/>
  </sheetData>
  <pageMargins left="0.19685039370078741" right="0.19685039370078741" top="0.19685039370078741" bottom="0.59055118110236227" header="0.31496062992125984" footer="0.31496062992125984"/>
  <pageSetup paperSize="9" fitToWidth="100" orientation="landscape" r:id="rId1"/>
  <headerFooter>
    <oddFooter>&amp;Cstrana 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D0289-B001-4CB6-8736-7920F3DA5CD5}">
  <sheetPr>
    <tabColor theme="9" tint="-0.499984740745262"/>
  </sheetPr>
  <dimension ref="A1:O40"/>
  <sheetViews>
    <sheetView zoomScaleNormal="100" workbookViewId="0">
      <selection activeCell="G37" sqref="G37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114" t="e" vm="1">
        <v>#VALUE!</v>
      </c>
      <c r="O1" s="114"/>
    </row>
    <row r="2" spans="1:15" ht="20.100000000000001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114"/>
      <c r="O2" s="114"/>
    </row>
    <row r="3" spans="1:15" ht="20.100000000000001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114"/>
      <c r="O3" s="114"/>
    </row>
    <row r="4" spans="1:15" x14ac:dyDescent="0.25">
      <c r="A4" s="45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</row>
    <row r="5" spans="1:15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1:15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</row>
    <row r="7" spans="1:15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</row>
    <row r="8" spans="1:15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</row>
    <row r="9" spans="1:15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</row>
    <row r="10" spans="1:15" x14ac:dyDescent="0.25">
      <c r="A10" s="45"/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</row>
    <row r="11" spans="1:15" x14ac:dyDescent="0.25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</row>
    <row r="12" spans="1:15" x14ac:dyDescent="0.25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</row>
    <row r="13" spans="1:15" x14ac:dyDescent="0.25">
      <c r="A13" s="45"/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</row>
    <row r="14" spans="1:15" x14ac:dyDescent="0.25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</row>
    <row r="15" spans="1:15" x14ac:dyDescent="0.25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</row>
    <row r="16" spans="1:15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</row>
    <row r="17" spans="1:15" x14ac:dyDescent="0.25">
      <c r="A17" s="45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</row>
    <row r="18" spans="1:15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</row>
    <row r="19" spans="1:15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</row>
    <row r="20" spans="1:15" x14ac:dyDescent="0.25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</row>
    <row r="21" spans="1:15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</row>
    <row r="22" spans="1:15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</row>
    <row r="23" spans="1:15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</row>
    <row r="24" spans="1:15" x14ac:dyDescent="0.2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</row>
    <row r="25" spans="1:15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</row>
    <row r="26" spans="1:15" x14ac:dyDescent="0.2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</row>
    <row r="27" spans="1:15" x14ac:dyDescent="0.2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</row>
    <row r="28" spans="1:15" x14ac:dyDescent="0.2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</row>
    <row r="29" spans="1:15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</row>
    <row r="30" spans="1:15" x14ac:dyDescent="0.2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</row>
    <row r="31" spans="1:15" x14ac:dyDescent="0.2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</row>
    <row r="32" spans="1:15" x14ac:dyDescent="0.2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  <c r="O32" s="45"/>
    </row>
    <row r="33" spans="1:15" x14ac:dyDescent="0.2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</row>
    <row r="34" spans="1:15" x14ac:dyDescent="0.2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</row>
    <row r="35" spans="1:15" x14ac:dyDescent="0.2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</row>
    <row r="36" spans="1:1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</row>
    <row r="37" spans="1:15" x14ac:dyDescent="0.2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</row>
    <row r="38" spans="1:15" x14ac:dyDescent="0.2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</row>
    <row r="39" spans="1:15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</row>
    <row r="40" spans="1:15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</row>
  </sheetData>
  <mergeCells count="1">
    <mergeCell ref="N1:O3"/>
  </mergeCells>
  <hyperlinks>
    <hyperlink ref="N1" r:id="rId1" display="https://www.arkys.cz/cs/" xr:uid="{5A77013B-E72B-4137-93C9-15A4E6B7C7F0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5</vt:i4>
      </vt:variant>
    </vt:vector>
  </HeadingPairs>
  <TitlesOfParts>
    <vt:vector size="13" baseType="lpstr">
      <vt:lpstr>LINEAR+ SZ</vt:lpstr>
      <vt:lpstr>LINEAR+ MZ</vt:lpstr>
      <vt:lpstr>LINEAR+ ŽZ</vt:lpstr>
      <vt:lpstr>POLAR SZ</vt:lpstr>
      <vt:lpstr>POLAR ŽZ</vt:lpstr>
      <vt:lpstr>zatížení žlabů LINEAR+</vt:lpstr>
      <vt:lpstr>zatížení žebříků POLAR</vt:lpstr>
      <vt:lpstr>Cena přepravy do ČR</vt:lpstr>
      <vt:lpstr>'LINEAR+ MZ'!Oblast_tisku</vt:lpstr>
      <vt:lpstr>'LINEAR+ SZ'!Oblast_tisku</vt:lpstr>
      <vt:lpstr>'LINEAR+ ŽZ'!Oblast_tisku</vt:lpstr>
      <vt:lpstr>'POLAR SZ'!Oblast_tisku</vt:lpstr>
      <vt:lpstr>'POLAR ŽZ'!Oblast_tisku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2024-01-24T15:57:21Z</cp:lastPrinted>
  <dcterms:created xsi:type="dcterms:W3CDTF">2017-10-18T07:36:10Z</dcterms:created>
  <dcterms:modified xsi:type="dcterms:W3CDTF">2025-09-11T13:58:17Z</dcterms:modified>
</cp:coreProperties>
</file>